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vasb\Downloads\"/>
    </mc:Choice>
  </mc:AlternateContent>
  <xr:revisionPtr revIDLastSave="0" documentId="13_ncr:1_{6C34A6F9-DA46-4A1D-A46A-1D09C3A29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DGAvQDP76IAty+L0ds/NZAc9hFVIn1QIL2oOJ2+bq8="/>
    </ext>
  </extLst>
</workbook>
</file>

<file path=xl/calcChain.xml><?xml version="1.0" encoding="utf-8"?>
<calcChain xmlns="http://schemas.openxmlformats.org/spreadsheetml/2006/main">
  <c r="H23" i="1" l="1"/>
  <c r="H40" i="1"/>
  <c r="H16" i="1"/>
  <c r="H32" i="1"/>
  <c r="H33" i="1"/>
  <c r="C35" i="1"/>
  <c r="C29" i="1"/>
  <c r="D35" i="1"/>
  <c r="C32" i="1"/>
  <c r="D32" i="1"/>
  <c r="H36" i="1"/>
  <c r="H35" i="1"/>
  <c r="F28" i="1"/>
  <c r="F24" i="1"/>
  <c r="B24" i="1"/>
  <c r="D24" i="1" s="1"/>
  <c r="H22" i="1"/>
  <c r="F19" i="1"/>
  <c r="H18" i="1"/>
  <c r="B18" i="1"/>
  <c r="F14" i="1"/>
  <c r="B12" i="1"/>
  <c r="F10" i="1"/>
  <c r="H10" i="1" s="1"/>
  <c r="F8" i="1"/>
  <c r="D18" i="1" l="1"/>
  <c r="F12" i="1"/>
  <c r="H12" i="1" s="1"/>
  <c r="H19" i="1"/>
  <c r="H14" i="1"/>
  <c r="D12" i="1"/>
  <c r="H28" i="1"/>
  <c r="H24" i="1"/>
  <c r="G45" i="1"/>
  <c r="C45" i="1"/>
  <c r="D29" i="1"/>
  <c r="B45" i="1"/>
  <c r="H8" i="1"/>
  <c r="F45" i="1" l="1"/>
  <c r="H45" i="1" s="1"/>
  <c r="F46" i="1"/>
  <c r="F48" i="1" s="1"/>
  <c r="D45" i="1"/>
</calcChain>
</file>

<file path=xl/sharedStrings.xml><?xml version="1.0" encoding="utf-8"?>
<sst xmlns="http://schemas.openxmlformats.org/spreadsheetml/2006/main" count="75" uniqueCount="54">
  <si>
    <t>FEDERACIÓN REGIONAL DE FUNCIONARIOS DE LA SALUD  MUNICIPALIZADA</t>
  </si>
  <si>
    <t xml:space="preserve">             DE LA REGIÓN METROPOLITANA : FREMESAM</t>
  </si>
  <si>
    <t xml:space="preserve">                                                                                       </t>
  </si>
  <si>
    <t>INGRESOS</t>
  </si>
  <si>
    <t>EGRESOS</t>
  </si>
  <si>
    <t>PRESUPUESTO</t>
  </si>
  <si>
    <t>%</t>
  </si>
  <si>
    <t xml:space="preserve"> </t>
  </si>
  <si>
    <t>SALDO INICIAL</t>
  </si>
  <si>
    <t>1.-COTIZACIONES CONFUSAM</t>
  </si>
  <si>
    <t>8.388 soc. x $1.106 x mes</t>
  </si>
  <si>
    <t>2.-COTIZACIONES I S P</t>
  </si>
  <si>
    <t>8.388 soc. x $583 anual</t>
  </si>
  <si>
    <t>1.-COTIZ. y cuota solidar.</t>
  </si>
  <si>
    <t>3.-CONFERENCIA o CONGRESO NACIONAL</t>
  </si>
  <si>
    <t>8388 soc. x $1.888 x mes</t>
  </si>
  <si>
    <t>4.-CUOTA SOLIDARIA</t>
  </si>
  <si>
    <t>8.388 soc. x $130 x mes</t>
  </si>
  <si>
    <t xml:space="preserve">5.-ASESORIA ABOGADO  </t>
  </si>
  <si>
    <t xml:space="preserve">30 UF mensuales aprox $40.000 por 12 </t>
  </si>
  <si>
    <t>2.-CUOTAS I.S.P.</t>
  </si>
  <si>
    <t>6.- ASESORIA CONTADOR</t>
  </si>
  <si>
    <t xml:space="preserve"> soc. 8388 x $583 anual</t>
  </si>
  <si>
    <t>7.-APORTE TELEFONO</t>
  </si>
  <si>
    <t>$20.000 por dirigente x mes 12 meses</t>
  </si>
  <si>
    <t xml:space="preserve">8.- ART. ESCRITORIO </t>
  </si>
  <si>
    <t xml:space="preserve">9.- GASTOS VARIOS </t>
  </si>
  <si>
    <t>3.-CONFERENCIA  NAC.</t>
  </si>
  <si>
    <t>10.-MOVILIZACION</t>
  </si>
  <si>
    <t xml:space="preserve"> Participantes 64</t>
  </si>
  <si>
    <t>$9.000 por dirigente por 14 dias mensuales</t>
  </si>
  <si>
    <t>$400000 C/U</t>
  </si>
  <si>
    <t>11.-ALIMENTACION</t>
  </si>
  <si>
    <t xml:space="preserve">4.-CUOTAS POR COBRAR </t>
  </si>
  <si>
    <t>$8.000 por dirigente por 14 dias mensuales</t>
  </si>
  <si>
    <t xml:space="preserve">5.-ISP POR COBRAR </t>
  </si>
  <si>
    <t>12.-COMISIONES (3 mm*11)</t>
  </si>
  <si>
    <t>13.-EVENTOS</t>
  </si>
  <si>
    <t>congresos y break</t>
  </si>
  <si>
    <t xml:space="preserve">6.- OTROS INGRESOS </t>
  </si>
  <si>
    <t>14.- INVERSIONES</t>
  </si>
  <si>
    <t>15.- IMAGEN FEDERATIVA</t>
  </si>
  <si>
    <t>(chaquetas, banderas, agendas)</t>
  </si>
  <si>
    <t>16.- cheque protestado</t>
  </si>
  <si>
    <t xml:space="preserve">FONDOS DE RESERVA </t>
  </si>
  <si>
    <t>TOTALES</t>
  </si>
  <si>
    <t xml:space="preserve">CTA CTE  </t>
  </si>
  <si>
    <t xml:space="preserve">SALDO EN CAJA </t>
  </si>
  <si>
    <t xml:space="preserve">                 CESAR VASQUEZ BUSTOS </t>
  </si>
  <si>
    <t>GISLENA REYES VERGARA</t>
  </si>
  <si>
    <t>TESORERO</t>
  </si>
  <si>
    <t>PRESIDENTA</t>
  </si>
  <si>
    <t>PRESUPUESTO EJECUTADO FREMESAM A JUNIO 2026</t>
  </si>
  <si>
    <t>SALDO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</si>
</sst>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$&quot;* #,##0_ ;_ &quot;$&quot;* \-#,##0_ ;_ &quot;$&quot;* &quot;-&quot;_ ;_ @_ "/>
    <numFmt numFmtId="164" formatCode="&quot;$&quot;\ #,##0"/>
    <numFmt numFmtId="165" formatCode="&quot;$&quot;#,##0"/>
    <numFmt numFmtId="166" formatCode="[$$-340A]\ #,##0"/>
    <numFmt numFmtId="167" formatCode="_ [$$-340A]* #,##0_ ;_ [$$-340A]* \-#,##0_ ;_ [$$-340A]* &quot;-&quot;??_ ;_ @_ "/>
    <numFmt numFmtId="168" formatCode="&quot;$&quot;\ #,##0;[Red]\-&quot;$&quot;\ #,##0"/>
  </numFmts>
  <fonts count="23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66CC"/>
      <name val="Arial"/>
      <family val="2"/>
    </font>
    <font>
      <sz val="12"/>
      <color theme="1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2" fontId="2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0" fontId="4" fillId="0" borderId="4" xfId="0" applyNumberFormat="1" applyFont="1" applyBorder="1" applyAlignment="1">
      <alignment horizontal="center"/>
    </xf>
    <xf numFmtId="0" fontId="7" fillId="0" borderId="5" xfId="0" applyFont="1" applyBorder="1"/>
    <xf numFmtId="166" fontId="7" fillId="0" borderId="6" xfId="0" applyNumberFormat="1" applyFont="1" applyBorder="1" applyAlignment="1">
      <alignment horizontal="center"/>
    </xf>
    <xf numFmtId="9" fontId="8" fillId="0" borderId="7" xfId="0" applyNumberFormat="1" applyFont="1" applyBorder="1" applyAlignment="1">
      <alignment horizontal="center"/>
    </xf>
    <xf numFmtId="0" fontId="7" fillId="0" borderId="8" xfId="0" applyFont="1" applyBorder="1"/>
    <xf numFmtId="165" fontId="7" fillId="0" borderId="9" xfId="0" applyNumberFormat="1" applyFont="1" applyBorder="1"/>
    <xf numFmtId="164" fontId="7" fillId="0" borderId="9" xfId="0" applyNumberFormat="1" applyFont="1" applyBorder="1"/>
    <xf numFmtId="9" fontId="7" fillId="0" borderId="10" xfId="0" applyNumberFormat="1" applyFont="1" applyBorder="1"/>
    <xf numFmtId="0" fontId="4" fillId="0" borderId="11" xfId="0" applyFont="1" applyBorder="1" applyAlignment="1">
      <alignment horizontal="left"/>
    </xf>
    <xf numFmtId="165" fontId="9" fillId="0" borderId="0" xfId="0" applyNumberFormat="1" applyFont="1"/>
    <xf numFmtId="166" fontId="4" fillId="0" borderId="12" xfId="0" applyNumberFormat="1" applyFont="1" applyBorder="1" applyAlignment="1">
      <alignment horizontal="center"/>
    </xf>
    <xf numFmtId="9" fontId="4" fillId="0" borderId="13" xfId="0" applyNumberFormat="1" applyFont="1" applyBorder="1" applyAlignment="1">
      <alignment horizontal="center"/>
    </xf>
    <xf numFmtId="0" fontId="4" fillId="0" borderId="11" xfId="0" applyFont="1" applyBorder="1"/>
    <xf numFmtId="165" fontId="8" fillId="0" borderId="12" xfId="0" applyNumberFormat="1" applyFont="1" applyBorder="1" applyAlignment="1">
      <alignment horizontal="right"/>
    </xf>
    <xf numFmtId="164" fontId="4" fillId="0" borderId="12" xfId="0" applyNumberFormat="1" applyFont="1" applyBorder="1"/>
    <xf numFmtId="9" fontId="8" fillId="0" borderId="13" xfId="0" applyNumberFormat="1" applyFont="1" applyBorder="1" applyAlignment="1">
      <alignment horizontal="center"/>
    </xf>
    <xf numFmtId="0" fontId="5" fillId="0" borderId="11" xfId="0" applyFont="1" applyBorder="1"/>
    <xf numFmtId="167" fontId="4" fillId="0" borderId="12" xfId="0" applyNumberFormat="1" applyFont="1" applyBorder="1" applyAlignment="1">
      <alignment horizontal="center"/>
    </xf>
    <xf numFmtId="0" fontId="10" fillId="0" borderId="11" xfId="0" applyFont="1" applyBorder="1"/>
    <xf numFmtId="165" fontId="8" fillId="0" borderId="12" xfId="0" applyNumberFormat="1" applyFont="1" applyBorder="1"/>
    <xf numFmtId="164" fontId="8" fillId="0" borderId="1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center"/>
    </xf>
    <xf numFmtId="0" fontId="10" fillId="0" borderId="14" xfId="0" applyFont="1" applyBorder="1"/>
    <xf numFmtId="165" fontId="8" fillId="0" borderId="15" xfId="0" applyNumberFormat="1" applyFont="1" applyBorder="1"/>
    <xf numFmtId="164" fontId="4" fillId="0" borderId="15" xfId="0" applyNumberFormat="1" applyFont="1" applyBorder="1"/>
    <xf numFmtId="9" fontId="4" fillId="0" borderId="16" xfId="0" applyNumberFormat="1" applyFont="1" applyBorder="1" applyAlignment="1">
      <alignment horizontal="center"/>
    </xf>
    <xf numFmtId="0" fontId="11" fillId="0" borderId="12" xfId="0" applyFont="1" applyBorder="1"/>
    <xf numFmtId="165" fontId="11" fillId="0" borderId="12" xfId="0" applyNumberFormat="1" applyFont="1" applyBorder="1"/>
    <xf numFmtId="9" fontId="8" fillId="0" borderId="17" xfId="0" applyNumberFormat="1" applyFont="1" applyBorder="1" applyAlignment="1">
      <alignment horizontal="center"/>
    </xf>
    <xf numFmtId="164" fontId="3" fillId="0" borderId="0" xfId="0" applyNumberFormat="1" applyFont="1"/>
    <xf numFmtId="166" fontId="4" fillId="0" borderId="12" xfId="0" applyNumberFormat="1" applyFont="1" applyBorder="1"/>
    <xf numFmtId="0" fontId="4" fillId="0" borderId="12" xfId="0" applyFont="1" applyBorder="1"/>
    <xf numFmtId="165" fontId="4" fillId="0" borderId="12" xfId="0" applyNumberFormat="1" applyFont="1" applyBorder="1"/>
    <xf numFmtId="0" fontId="10" fillId="0" borderId="12" xfId="0" applyFont="1" applyBorder="1"/>
    <xf numFmtId="0" fontId="12" fillId="0" borderId="12" xfId="0" applyFont="1" applyBorder="1"/>
    <xf numFmtId="9" fontId="4" fillId="0" borderId="17" xfId="0" applyNumberFormat="1" applyFont="1" applyBorder="1" applyAlignment="1">
      <alignment horizontal="center"/>
    </xf>
    <xf numFmtId="168" fontId="5" fillId="0" borderId="11" xfId="0" applyNumberFormat="1" applyFont="1" applyBorder="1" applyAlignment="1">
      <alignment horizontal="left"/>
    </xf>
    <xf numFmtId="168" fontId="4" fillId="0" borderId="12" xfId="0" applyNumberFormat="1" applyFont="1" applyBorder="1"/>
    <xf numFmtId="164" fontId="1" fillId="0" borderId="0" xfId="0" applyNumberFormat="1" applyFont="1"/>
    <xf numFmtId="167" fontId="4" fillId="0" borderId="0" xfId="0" applyNumberFormat="1" applyFont="1" applyAlignment="1">
      <alignment horizontal="center"/>
    </xf>
    <xf numFmtId="167" fontId="4" fillId="0" borderId="12" xfId="0" applyNumberFormat="1" applyFont="1" applyBorder="1"/>
    <xf numFmtId="166" fontId="5" fillId="0" borderId="12" xfId="0" applyNumberFormat="1" applyFont="1" applyBorder="1"/>
    <xf numFmtId="165" fontId="4" fillId="0" borderId="12" xfId="0" applyNumberFormat="1" applyFont="1" applyBorder="1" applyAlignment="1">
      <alignment horizontal="right"/>
    </xf>
    <xf numFmtId="0" fontId="13" fillId="0" borderId="14" xfId="0" applyFont="1" applyBorder="1"/>
    <xf numFmtId="167" fontId="4" fillId="0" borderId="15" xfId="0" applyNumberFormat="1" applyFont="1" applyBorder="1"/>
    <xf numFmtId="166" fontId="5" fillId="0" borderId="15" xfId="0" applyNumberFormat="1" applyFont="1" applyBorder="1"/>
    <xf numFmtId="9" fontId="4" fillId="0" borderId="18" xfId="0" applyNumberFormat="1" applyFont="1" applyBorder="1" applyAlignment="1">
      <alignment horizontal="center"/>
    </xf>
    <xf numFmtId="0" fontId="5" fillId="0" borderId="14" xfId="0" applyFont="1" applyBorder="1"/>
    <xf numFmtId="9" fontId="4" fillId="0" borderId="19" xfId="0" applyNumberFormat="1" applyFont="1" applyBorder="1" applyAlignment="1">
      <alignment horizontal="center"/>
    </xf>
    <xf numFmtId="0" fontId="4" fillId="0" borderId="8" xfId="0" applyFont="1" applyBorder="1"/>
    <xf numFmtId="167" fontId="5" fillId="0" borderId="15" xfId="0" applyNumberFormat="1" applyFont="1" applyBorder="1"/>
    <xf numFmtId="9" fontId="5" fillId="0" borderId="19" xfId="0" applyNumberFormat="1" applyFont="1" applyBorder="1" applyAlignment="1">
      <alignment horizontal="center"/>
    </xf>
    <xf numFmtId="165" fontId="4" fillId="0" borderId="15" xfId="0" applyNumberFormat="1" applyFont="1" applyBorder="1"/>
    <xf numFmtId="0" fontId="14" fillId="0" borderId="2" xfId="0" applyFont="1" applyBorder="1"/>
    <xf numFmtId="167" fontId="14" fillId="0" borderId="3" xfId="0" applyNumberFormat="1" applyFont="1" applyBorder="1"/>
    <xf numFmtId="166" fontId="14" fillId="0" borderId="3" xfId="0" applyNumberFormat="1" applyFont="1" applyBorder="1"/>
    <xf numFmtId="9" fontId="14" fillId="0" borderId="4" xfId="0" applyNumberFormat="1" applyFont="1" applyBorder="1" applyAlignment="1">
      <alignment horizontal="center"/>
    </xf>
    <xf numFmtId="165" fontId="14" fillId="0" borderId="3" xfId="0" applyNumberFormat="1" applyFont="1" applyBorder="1"/>
    <xf numFmtId="167" fontId="3" fillId="0" borderId="0" xfId="0" applyNumberFormat="1" applyFont="1"/>
    <xf numFmtId="0" fontId="15" fillId="0" borderId="0" xfId="0" applyFont="1"/>
    <xf numFmtId="165" fontId="16" fillId="0" borderId="0" xfId="0" applyNumberFormat="1" applyFont="1"/>
    <xf numFmtId="0" fontId="17" fillId="0" borderId="0" xfId="0" applyFont="1"/>
    <xf numFmtId="0" fontId="18" fillId="0" borderId="0" xfId="0" applyFont="1"/>
    <xf numFmtId="165" fontId="1" fillId="0" borderId="0" xfId="0" applyNumberFormat="1" applyFont="1"/>
    <xf numFmtId="0" fontId="19" fillId="0" borderId="0" xfId="0" applyFont="1"/>
    <xf numFmtId="166" fontId="20" fillId="0" borderId="12" xfId="0" applyNumberFormat="1" applyFont="1" applyBorder="1"/>
    <xf numFmtId="164" fontId="20" fillId="0" borderId="12" xfId="0" applyNumberFormat="1" applyFont="1" applyBorder="1"/>
    <xf numFmtId="9" fontId="8" fillId="0" borderId="19" xfId="0" applyNumberFormat="1" applyFont="1" applyBorder="1" applyAlignment="1">
      <alignment horizontal="center"/>
    </xf>
    <xf numFmtId="166" fontId="14" fillId="0" borderId="4" xfId="0" applyNumberFormat="1" applyFont="1" applyBorder="1"/>
    <xf numFmtId="9" fontId="21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42" fontId="1" fillId="0" borderId="12" xfId="1" applyFont="1" applyBorder="1"/>
    <xf numFmtId="9" fontId="8" fillId="0" borderId="12" xfId="0" applyNumberFormat="1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20" zoomScaleNormal="120" workbookViewId="0">
      <selection activeCell="G9" sqref="G9"/>
    </sheetView>
  </sheetViews>
  <sheetFormatPr baseColWidth="10" defaultColWidth="14.42578125" defaultRowHeight="15" customHeight="1" x14ac:dyDescent="0.25"/>
  <cols>
    <col min="1" max="1" width="27.5703125" customWidth="1"/>
    <col min="2" max="2" width="18.140625" customWidth="1"/>
    <col min="3" max="3" width="16" customWidth="1"/>
    <col min="4" max="4" width="7.7109375" customWidth="1"/>
    <col min="5" max="5" width="32" customWidth="1"/>
    <col min="6" max="6" width="20" customWidth="1"/>
    <col min="7" max="7" width="16.140625" customWidth="1"/>
    <col min="8" max="8" width="12.42578125" customWidth="1"/>
    <col min="9" max="9" width="11.5703125" customWidth="1"/>
    <col min="10" max="11" width="11.42578125" customWidth="1"/>
    <col min="12" max="26" width="10.7109375" customWidth="1"/>
  </cols>
  <sheetData>
    <row r="1" spans="1:26" ht="12.75" customHeight="1" x14ac:dyDescent="0.25">
      <c r="A1" s="84" t="s">
        <v>0</v>
      </c>
      <c r="B1" s="85"/>
      <c r="C1" s="85"/>
      <c r="D1" s="85"/>
      <c r="E1" s="85"/>
      <c r="F1" s="85"/>
      <c r="G1" s="85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 x14ac:dyDescent="0.25">
      <c r="A2" s="84" t="s">
        <v>1</v>
      </c>
      <c r="B2" s="85"/>
      <c r="C2" s="85"/>
      <c r="D2" s="85"/>
      <c r="E2" s="85"/>
      <c r="F2" s="85"/>
      <c r="G2" s="85"/>
      <c r="H2" s="8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84" t="s">
        <v>52</v>
      </c>
      <c r="B3" s="85"/>
      <c r="C3" s="85"/>
      <c r="D3" s="85"/>
      <c r="E3" s="85"/>
      <c r="F3" s="85"/>
      <c r="G3" s="85"/>
      <c r="H3" s="8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5">
      <c r="A4" s="3"/>
      <c r="B4" s="3"/>
      <c r="C4" s="4" t="s">
        <v>2</v>
      </c>
      <c r="D4" s="4"/>
      <c r="E4" s="3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5" t="s">
        <v>3</v>
      </c>
      <c r="B5" s="6"/>
      <c r="C5" s="6"/>
      <c r="D5" s="6"/>
      <c r="E5" s="5" t="s">
        <v>4</v>
      </c>
      <c r="F5" s="7"/>
      <c r="G5" s="8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0"/>
      <c r="B6" s="11" t="s">
        <v>5</v>
      </c>
      <c r="C6" s="11" t="s">
        <v>3</v>
      </c>
      <c r="D6" s="12" t="s">
        <v>6</v>
      </c>
      <c r="E6" s="10"/>
      <c r="F6" s="13" t="s">
        <v>5</v>
      </c>
      <c r="G6" s="11" t="s">
        <v>4</v>
      </c>
      <c r="H6" s="14" t="s">
        <v>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15"/>
      <c r="B7" s="16" t="s">
        <v>7</v>
      </c>
      <c r="C7" s="16"/>
      <c r="D7" s="17"/>
      <c r="E7" s="18"/>
      <c r="F7" s="19"/>
      <c r="G7" s="20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8</v>
      </c>
      <c r="B8" s="23">
        <v>69830997</v>
      </c>
      <c r="C8" s="24"/>
      <c r="D8" s="25"/>
      <c r="E8" s="26" t="s">
        <v>9</v>
      </c>
      <c r="F8" s="27">
        <f>(8388*1106)*12</f>
        <v>111325536</v>
      </c>
      <c r="G8" s="28">
        <v>52274910</v>
      </c>
      <c r="H8" s="29">
        <f>+G8/F8</f>
        <v>0.46956800639163326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30"/>
      <c r="B9" s="31"/>
      <c r="C9" s="24"/>
      <c r="D9" s="25"/>
      <c r="E9" s="32" t="s">
        <v>10</v>
      </c>
      <c r="F9" s="33"/>
      <c r="G9" s="28"/>
      <c r="H9" s="2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30"/>
      <c r="B10" s="31"/>
      <c r="C10" s="24"/>
      <c r="D10" s="25"/>
      <c r="E10" s="26" t="s">
        <v>11</v>
      </c>
      <c r="F10" s="34">
        <f>(8388*583)</f>
        <v>4890204</v>
      </c>
      <c r="G10" s="28"/>
      <c r="H10" s="29">
        <f>+G10/F10</f>
        <v>0</v>
      </c>
      <c r="I10" s="2"/>
      <c r="J10" s="4"/>
      <c r="K10" s="3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26"/>
      <c r="B11" s="31"/>
      <c r="C11" s="24" t="s">
        <v>7</v>
      </c>
      <c r="D11" s="25"/>
      <c r="E11" s="32" t="s">
        <v>12</v>
      </c>
      <c r="F11" s="33"/>
      <c r="G11" s="28"/>
      <c r="H11" s="29"/>
      <c r="I11" s="2"/>
      <c r="J11" s="3"/>
      <c r="K11" s="3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26" t="s">
        <v>13</v>
      </c>
      <c r="B12" s="31">
        <f>(8388*1888)*12</f>
        <v>190038528</v>
      </c>
      <c r="C12" s="24">
        <v>74566941</v>
      </c>
      <c r="D12" s="25">
        <f>+C12/B12</f>
        <v>0.3923780182090234</v>
      </c>
      <c r="E12" s="26" t="s">
        <v>14</v>
      </c>
      <c r="F12" s="33">
        <f>+B24</f>
        <v>25600000</v>
      </c>
      <c r="G12" s="28">
        <v>0</v>
      </c>
      <c r="H12" s="29">
        <f>+G12/F12</f>
        <v>0</v>
      </c>
      <c r="I12" s="2"/>
      <c r="J12" s="3"/>
      <c r="K12" s="3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26" t="s">
        <v>15</v>
      </c>
      <c r="B13" s="31"/>
      <c r="C13" s="24"/>
      <c r="D13" s="25"/>
      <c r="E13" s="26"/>
      <c r="F13" s="33"/>
      <c r="G13" s="28"/>
      <c r="H13" s="29"/>
      <c r="I13" s="3"/>
      <c r="J13" s="3"/>
      <c r="K13" s="3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26"/>
      <c r="B14" s="31"/>
      <c r="C14" s="24"/>
      <c r="D14" s="25"/>
      <c r="E14" s="26" t="s">
        <v>16</v>
      </c>
      <c r="F14" s="33">
        <f>(8388*130)*12</f>
        <v>13085280</v>
      </c>
      <c r="G14" s="28">
        <v>6448370</v>
      </c>
      <c r="H14" s="29">
        <f>+G14/F14</f>
        <v>0.4927957216047345</v>
      </c>
      <c r="I14" s="3"/>
      <c r="J14" s="4"/>
      <c r="K14" s="3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30"/>
      <c r="B15" s="31"/>
      <c r="C15" s="24"/>
      <c r="D15" s="25"/>
      <c r="E15" s="32" t="s">
        <v>17</v>
      </c>
      <c r="F15" s="33"/>
      <c r="G15" s="28"/>
      <c r="H15" s="29"/>
      <c r="I15" s="3"/>
      <c r="J15" s="3"/>
      <c r="K15" s="3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30"/>
      <c r="B16" s="31"/>
      <c r="C16" s="24"/>
      <c r="D16" s="25"/>
      <c r="E16" s="26" t="s">
        <v>18</v>
      </c>
      <c r="F16" s="33">
        <v>14400000</v>
      </c>
      <c r="G16" s="28">
        <v>7871761</v>
      </c>
      <c r="H16" s="29">
        <f>+G16/F16</f>
        <v>0.5466500694444445</v>
      </c>
      <c r="I16" s="3"/>
      <c r="J16" s="3"/>
      <c r="K16" s="3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26"/>
      <c r="B17" s="31"/>
      <c r="C17" s="24" t="s">
        <v>7</v>
      </c>
      <c r="D17" s="25"/>
      <c r="E17" s="36" t="s">
        <v>19</v>
      </c>
      <c r="F17" s="37"/>
      <c r="G17" s="38"/>
      <c r="H17" s="29"/>
      <c r="I17" s="3"/>
      <c r="J17" s="4"/>
      <c r="K17" s="3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26" t="s">
        <v>20</v>
      </c>
      <c r="B18" s="31">
        <f>(8388*583)</f>
        <v>4890204</v>
      </c>
      <c r="C18" s="24">
        <v>2814746</v>
      </c>
      <c r="D18" s="39">
        <f>+C18/B18</f>
        <v>0.57558866664867148</v>
      </c>
      <c r="E18" s="40" t="s">
        <v>21</v>
      </c>
      <c r="F18" s="41">
        <v>1300000</v>
      </c>
      <c r="G18" s="28">
        <v>0</v>
      </c>
      <c r="H18" s="42">
        <f t="shared" ref="H18:H19" si="0">+G18/F18</f>
        <v>0</v>
      </c>
      <c r="I18" s="3"/>
      <c r="J18" s="4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26" t="s">
        <v>22</v>
      </c>
      <c r="B19" s="31"/>
      <c r="C19" s="44"/>
      <c r="D19" s="39"/>
      <c r="E19" s="45" t="s">
        <v>23</v>
      </c>
      <c r="F19" s="46">
        <f>(20000*9)*12</f>
        <v>2160000</v>
      </c>
      <c r="G19" s="28">
        <v>1040000</v>
      </c>
      <c r="H19" s="42">
        <f t="shared" si="0"/>
        <v>0.48148148148148145</v>
      </c>
      <c r="I19" s="3"/>
      <c r="J19" s="4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30"/>
      <c r="B20" s="31"/>
      <c r="C20" s="44"/>
      <c r="D20" s="39"/>
      <c r="E20" s="47" t="s">
        <v>24</v>
      </c>
      <c r="F20" s="33"/>
      <c r="G20" s="28"/>
      <c r="H20" s="42" t="s">
        <v>7</v>
      </c>
      <c r="I20" s="3"/>
      <c r="J20" s="4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26"/>
      <c r="B21" s="31"/>
      <c r="C21" s="44"/>
      <c r="D21" s="39"/>
      <c r="E21" s="45"/>
      <c r="F21" s="46"/>
      <c r="G21" s="28"/>
      <c r="H21" s="42" t="s">
        <v>7</v>
      </c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30"/>
      <c r="B22" s="31"/>
      <c r="C22" s="44"/>
      <c r="D22" s="39"/>
      <c r="E22" s="45" t="s">
        <v>25</v>
      </c>
      <c r="F22" s="46">
        <v>1500000</v>
      </c>
      <c r="G22" s="28">
        <v>29290</v>
      </c>
      <c r="H22" s="42">
        <f t="shared" ref="H22:H24" si="1">+G22/F22</f>
        <v>1.9526666666666668E-2</v>
      </c>
      <c r="I22" s="3"/>
      <c r="J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30"/>
      <c r="B23" s="31"/>
      <c r="C23" s="24"/>
      <c r="D23" s="39"/>
      <c r="E23" s="45" t="s">
        <v>26</v>
      </c>
      <c r="F23" s="46">
        <v>2000000</v>
      </c>
      <c r="G23" s="80">
        <v>987867</v>
      </c>
      <c r="H23" s="42">
        <f t="shared" si="1"/>
        <v>0.49393350000000003</v>
      </c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26" t="s">
        <v>27</v>
      </c>
      <c r="B24" s="31">
        <f>64*400000</f>
        <v>25600000</v>
      </c>
      <c r="C24" s="24"/>
      <c r="D24" s="39">
        <f>+C24/B24</f>
        <v>0</v>
      </c>
      <c r="E24" s="45" t="s">
        <v>28</v>
      </c>
      <c r="F24" s="46">
        <f>(9000*9)*12*14</f>
        <v>13608000</v>
      </c>
      <c r="G24" s="80">
        <v>4758550</v>
      </c>
      <c r="H24" s="42">
        <f t="shared" si="1"/>
        <v>0.34968768371546149</v>
      </c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26" t="s">
        <v>29</v>
      </c>
      <c r="B25" s="31"/>
      <c r="C25" s="24"/>
      <c r="D25" s="39"/>
      <c r="E25" s="48" t="s">
        <v>30</v>
      </c>
      <c r="F25" s="46"/>
      <c r="G25" s="28"/>
      <c r="H25" s="49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50" t="s">
        <v>31</v>
      </c>
      <c r="B26" s="31"/>
      <c r="C26" s="24"/>
      <c r="D26" s="39"/>
      <c r="E26" s="45"/>
      <c r="F26" s="46"/>
      <c r="G26" s="28"/>
      <c r="H26" s="42" t="s">
        <v>7</v>
      </c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30"/>
      <c r="B27" s="31"/>
      <c r="C27" s="24" t="s">
        <v>7</v>
      </c>
      <c r="D27" s="39"/>
      <c r="E27" s="48"/>
      <c r="F27" s="46"/>
      <c r="G27" s="51"/>
      <c r="H27" s="49"/>
      <c r="I27" s="3"/>
      <c r="J27" s="5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30"/>
      <c r="B28" s="31"/>
      <c r="C28" s="24" t="s">
        <v>7</v>
      </c>
      <c r="D28" s="39"/>
      <c r="E28" s="45" t="s">
        <v>32</v>
      </c>
      <c r="F28" s="46">
        <f>(8000*9)*12*14</f>
        <v>12096000</v>
      </c>
      <c r="G28" s="28">
        <v>4032000</v>
      </c>
      <c r="H28" s="42">
        <f>+G28/F28</f>
        <v>0.33333333333333331</v>
      </c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26" t="s">
        <v>33</v>
      </c>
      <c r="B29" s="31">
        <v>18423680</v>
      </c>
      <c r="C29" s="24">
        <f>17157508+596+1192+37895+158775</f>
        <v>17355966</v>
      </c>
      <c r="D29" s="39">
        <f>+C29/B29</f>
        <v>0.94204664866085386</v>
      </c>
      <c r="E29" s="48" t="s">
        <v>34</v>
      </c>
      <c r="F29" s="46"/>
      <c r="G29" s="28"/>
      <c r="H29" s="49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26" t="s">
        <v>7</v>
      </c>
      <c r="B30" s="31" t="s">
        <v>7</v>
      </c>
      <c r="C30" s="24"/>
      <c r="D30" s="39"/>
      <c r="E30" s="45"/>
      <c r="F30" s="46"/>
      <c r="G30" s="28"/>
      <c r="H30" s="4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30" t="s">
        <v>7</v>
      </c>
      <c r="B31" s="31"/>
      <c r="C31" s="24"/>
      <c r="D31" s="39"/>
      <c r="E31" s="48"/>
      <c r="F31" s="46"/>
      <c r="G31" s="28"/>
      <c r="H31" s="49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26" t="s">
        <v>35</v>
      </c>
      <c r="B32" s="53">
        <v>2823350</v>
      </c>
      <c r="C32" s="24">
        <f>144840+177840+336600</f>
        <v>659280</v>
      </c>
      <c r="D32" s="39">
        <f>+C32/B32</f>
        <v>0.23350983760426444</v>
      </c>
      <c r="E32" s="45" t="s">
        <v>36</v>
      </c>
      <c r="F32" s="46">
        <v>33000000</v>
      </c>
      <c r="G32" s="86">
        <v>3903394</v>
      </c>
      <c r="H32" s="87">
        <f t="shared" ref="H32:H33" si="2">+G32/F32</f>
        <v>0.11828466666666666</v>
      </c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30"/>
      <c r="B33" s="54"/>
      <c r="C33" s="55"/>
      <c r="D33" s="39"/>
      <c r="E33" s="45" t="s">
        <v>37</v>
      </c>
      <c r="F33" s="46">
        <v>12000000</v>
      </c>
      <c r="G33" s="86">
        <v>3796526</v>
      </c>
      <c r="H33" s="87">
        <f t="shared" si="2"/>
        <v>0.31637716666666665</v>
      </c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30"/>
      <c r="B34" s="54"/>
      <c r="C34" s="55"/>
      <c r="D34" s="39"/>
      <c r="E34" s="45" t="s">
        <v>38</v>
      </c>
      <c r="F34" s="56"/>
      <c r="G34" s="28"/>
      <c r="H34" s="42" t="s">
        <v>7</v>
      </c>
      <c r="I34" s="4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26" t="s">
        <v>39</v>
      </c>
      <c r="B35" s="31">
        <v>2000000</v>
      </c>
      <c r="C35" s="79">
        <f>75000+525600+420000</f>
        <v>1020600</v>
      </c>
      <c r="D35" s="39">
        <f>+C35/B35</f>
        <v>0.51029999999999998</v>
      </c>
      <c r="E35" s="45" t="s">
        <v>40</v>
      </c>
      <c r="F35" s="46">
        <v>3000000</v>
      </c>
      <c r="G35" s="28">
        <v>0</v>
      </c>
      <c r="H35" s="42">
        <f t="shared" ref="H35:H36" si="3">+G35/F35</f>
        <v>0</v>
      </c>
      <c r="I35" s="3"/>
      <c r="J35" s="4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57"/>
      <c r="B36" s="58"/>
      <c r="C36" s="59"/>
      <c r="D36" s="60"/>
      <c r="E36" s="45" t="s">
        <v>41</v>
      </c>
      <c r="F36" s="46">
        <v>8000000</v>
      </c>
      <c r="G36" s="28">
        <v>0</v>
      </c>
      <c r="H36" s="29">
        <f t="shared" si="3"/>
        <v>0</v>
      </c>
      <c r="I36" s="3"/>
      <c r="J36" s="4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61"/>
      <c r="B37" s="58"/>
      <c r="C37" s="59"/>
      <c r="D37" s="62"/>
      <c r="E37" s="63" t="s">
        <v>42</v>
      </c>
      <c r="F37" s="46" t="s">
        <v>7</v>
      </c>
      <c r="G37" s="28"/>
      <c r="H37" s="29" t="s">
        <v>7</v>
      </c>
      <c r="I37" s="3"/>
      <c r="J37" s="4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61"/>
      <c r="B38" s="58"/>
      <c r="C38" s="59"/>
      <c r="D38" s="62"/>
      <c r="E38" s="63" t="s">
        <v>43</v>
      </c>
      <c r="F38" s="46"/>
      <c r="G38" s="28">
        <v>0</v>
      </c>
      <c r="H38" s="29"/>
      <c r="I38" s="3"/>
      <c r="J38" s="4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61"/>
      <c r="B39" s="58"/>
      <c r="C39" s="59"/>
      <c r="D39" s="62"/>
      <c r="E39" s="63"/>
      <c r="F39" s="46"/>
      <c r="G39" s="28"/>
      <c r="H39" s="29"/>
      <c r="I39" s="3"/>
      <c r="J39" s="4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61"/>
      <c r="B40" s="58"/>
      <c r="C40" s="59"/>
      <c r="D40" s="62"/>
      <c r="E40" s="63" t="s">
        <v>44</v>
      </c>
      <c r="F40" s="46">
        <v>55641739</v>
      </c>
      <c r="G40" s="28">
        <v>20016837</v>
      </c>
      <c r="H40" s="29">
        <f>+G40/F40</f>
        <v>0.35974499287306605</v>
      </c>
      <c r="I40" s="3"/>
      <c r="J40" s="4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61"/>
      <c r="B41" s="58"/>
      <c r="C41" s="59"/>
      <c r="D41" s="62"/>
      <c r="E41" s="63"/>
      <c r="F41" s="46"/>
      <c r="G41" s="28"/>
      <c r="H41" s="29"/>
      <c r="I41" s="3"/>
      <c r="J41" s="43" t="s">
        <v>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61"/>
      <c r="B42" s="58"/>
      <c r="C42" s="59"/>
      <c r="D42" s="62"/>
      <c r="E42" s="63"/>
      <c r="F42" s="46"/>
      <c r="G42" s="28" t="s">
        <v>7</v>
      </c>
      <c r="H42" s="29"/>
      <c r="I42" s="3"/>
      <c r="J42" s="4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61"/>
      <c r="B43" s="58"/>
      <c r="C43" s="59"/>
      <c r="D43" s="62"/>
      <c r="E43" s="26"/>
      <c r="F43" s="46"/>
      <c r="G43" s="38"/>
      <c r="H43" s="62" t="s">
        <v>7</v>
      </c>
      <c r="I43" s="3"/>
      <c r="J43" s="4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thickBot="1" x14ac:dyDescent="0.3">
      <c r="A44" s="61"/>
      <c r="B44" s="64"/>
      <c r="C44" s="59"/>
      <c r="D44" s="65"/>
      <c r="E44" s="36"/>
      <c r="F44" s="66"/>
      <c r="G44" s="38"/>
      <c r="H44" s="81"/>
      <c r="I44" s="3"/>
      <c r="J44" s="4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thickBot="1" x14ac:dyDescent="0.3">
      <c r="A45" s="67" t="s">
        <v>45</v>
      </c>
      <c r="B45" s="68">
        <f>SUM(B7:B44)</f>
        <v>313606759</v>
      </c>
      <c r="C45" s="69">
        <f>SUM(C9:C44)</f>
        <v>96417533</v>
      </c>
      <c r="D45" s="70">
        <f>+C45/B45</f>
        <v>0.30744724159468767</v>
      </c>
      <c r="E45" s="67" t="s">
        <v>45</v>
      </c>
      <c r="F45" s="71">
        <f t="shared" ref="F45:G45" si="4">SUM(F7:F44)</f>
        <v>313606759</v>
      </c>
      <c r="G45" s="82">
        <f t="shared" si="4"/>
        <v>105159505</v>
      </c>
      <c r="H45" s="83">
        <f>+G45/F45</f>
        <v>0.33532282701853372</v>
      </c>
      <c r="I45" s="3"/>
      <c r="J45" s="4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3"/>
      <c r="B46" s="72"/>
      <c r="C46" s="3"/>
      <c r="D46" s="3"/>
      <c r="E46" s="73" t="s">
        <v>53</v>
      </c>
      <c r="F46" s="74">
        <f>+B8+C45-G45+469</f>
        <v>61089494</v>
      </c>
      <c r="G46" s="3"/>
      <c r="H46" s="3"/>
      <c r="I46" s="4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3"/>
      <c r="B47" s="3"/>
      <c r="C47" s="3"/>
      <c r="D47" s="3"/>
      <c r="E47" s="73" t="s">
        <v>46</v>
      </c>
      <c r="F47" s="74">
        <v>61089025</v>
      </c>
      <c r="G47" s="3"/>
      <c r="H47" s="3"/>
      <c r="I47" s="43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3"/>
      <c r="B48" s="3"/>
      <c r="C48" s="3"/>
      <c r="D48" s="3"/>
      <c r="E48" s="73" t="s">
        <v>47</v>
      </c>
      <c r="F48" s="74">
        <f>+F46-F47</f>
        <v>469</v>
      </c>
      <c r="G48" s="3"/>
      <c r="H48" s="3"/>
      <c r="I48" s="43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3"/>
      <c r="B49" s="3"/>
      <c r="C49" s="3"/>
      <c r="D49" s="3"/>
      <c r="E49" s="75"/>
      <c r="F49" s="72"/>
      <c r="G49" s="3"/>
      <c r="H49" s="3"/>
      <c r="I49" s="43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3"/>
      <c r="B50" s="3"/>
      <c r="C50" s="3"/>
      <c r="D50" s="3"/>
      <c r="E50" s="75"/>
      <c r="F50" s="72"/>
      <c r="G50" s="3"/>
      <c r="H50" s="3"/>
      <c r="I50" s="4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3"/>
      <c r="B51" s="3"/>
      <c r="C51" s="3"/>
      <c r="D51" s="3"/>
      <c r="E51" s="75"/>
      <c r="F51" s="72"/>
      <c r="G51" s="3"/>
      <c r="H51" s="3"/>
      <c r="I51" s="43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3"/>
      <c r="B52" s="3"/>
      <c r="C52" s="3"/>
      <c r="D52" s="3"/>
      <c r="E52" s="75"/>
      <c r="F52" s="72"/>
      <c r="G52" s="3"/>
      <c r="H52" s="3"/>
      <c r="I52" s="4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3"/>
      <c r="B53" s="3"/>
      <c r="C53" s="3"/>
      <c r="D53" s="3"/>
      <c r="E53" s="75"/>
      <c r="F53" s="76"/>
      <c r="G53" s="3"/>
      <c r="H53" s="3"/>
      <c r="I53" s="43"/>
      <c r="J53" s="7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4" t="s">
        <v>48</v>
      </c>
      <c r="B54" s="4"/>
      <c r="C54" s="1"/>
      <c r="D54" s="3"/>
      <c r="E54" s="84" t="s">
        <v>49</v>
      </c>
      <c r="F54" s="85"/>
      <c r="G54" s="85"/>
      <c r="H54" s="85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84" t="s">
        <v>50</v>
      </c>
      <c r="B55" s="85"/>
      <c r="C55" s="1"/>
      <c r="D55" s="3"/>
      <c r="E55" s="84" t="s">
        <v>51</v>
      </c>
      <c r="F55" s="85"/>
      <c r="G55" s="85"/>
      <c r="H55" s="85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5.75" customHeight="1" x14ac:dyDescent="0.25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5.75" customHeight="1" x14ac:dyDescent="0.25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5.75" customHeight="1" x14ac:dyDescent="0.25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5.75" customHeight="1" x14ac:dyDescent="0.25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5.75" customHeight="1" x14ac:dyDescent="0.25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5.75" customHeight="1" x14ac:dyDescent="0.25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5.75" customHeight="1" x14ac:dyDescent="0.25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5.75" customHeight="1" x14ac:dyDescent="0.25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5.75" customHeight="1" x14ac:dyDescent="0.25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5.75" customHeight="1" x14ac:dyDescent="0.25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5.75" customHeight="1" x14ac:dyDescent="0.25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5.75" customHeight="1" x14ac:dyDescent="0.25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5.75" customHeight="1" x14ac:dyDescent="0.25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5.75" customHeight="1" x14ac:dyDescent="0.25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5.75" customHeight="1" x14ac:dyDescent="0.25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5.75" customHeight="1" x14ac:dyDescent="0.25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5.75" customHeight="1" x14ac:dyDescent="0.25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5.75" customHeight="1" x14ac:dyDescent="0.25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5.75" customHeight="1" x14ac:dyDescent="0.25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5.75" customHeight="1" x14ac:dyDescent="0.25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5.75" customHeight="1" x14ac:dyDescent="0.25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5.75" customHeight="1" x14ac:dyDescent="0.25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5.75" customHeight="1" x14ac:dyDescent="0.25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5.75" customHeight="1" x14ac:dyDescent="0.25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5.75" customHeight="1" x14ac:dyDescent="0.25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5.75" customHeight="1" x14ac:dyDescent="0.25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5.75" customHeight="1" x14ac:dyDescent="0.25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5.75" customHeight="1" x14ac:dyDescent="0.25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5.75" customHeight="1" x14ac:dyDescent="0.25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5.75" customHeight="1" x14ac:dyDescent="0.25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5.75" customHeight="1" x14ac:dyDescent="0.25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5.75" customHeight="1" x14ac:dyDescent="0.25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5.75" customHeight="1" x14ac:dyDescent="0.25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5.75" customHeight="1" x14ac:dyDescent="0.25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5.75" customHeight="1" x14ac:dyDescent="0.25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5.75" customHeight="1" x14ac:dyDescent="0.25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5.75" customHeight="1" x14ac:dyDescent="0.25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5.75" customHeight="1" x14ac:dyDescent="0.25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5.75" customHeight="1" x14ac:dyDescent="0.25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5.75" customHeight="1" x14ac:dyDescent="0.25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5.75" customHeight="1" x14ac:dyDescent="0.25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5.75" customHeight="1" x14ac:dyDescent="0.25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5.75" customHeight="1" x14ac:dyDescent="0.25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5.75" customHeight="1" x14ac:dyDescent="0.25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5.75" customHeight="1" x14ac:dyDescent="0.25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5.75" customHeight="1" x14ac:dyDescent="0.25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5.75" customHeight="1" x14ac:dyDescent="0.25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5.75" customHeight="1" x14ac:dyDescent="0.25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5.75" customHeight="1" x14ac:dyDescent="0.25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5.75" customHeight="1" x14ac:dyDescent="0.25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5.75" customHeight="1" x14ac:dyDescent="0.25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5.75" customHeight="1" x14ac:dyDescent="0.25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5.75" customHeight="1" x14ac:dyDescent="0.25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5.75" customHeight="1" x14ac:dyDescent="0.25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5.75" customHeight="1" x14ac:dyDescent="0.25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5.75" customHeight="1" x14ac:dyDescent="0.25">
      <c r="A312" s="7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5.75" customHeight="1" x14ac:dyDescent="0.25">
      <c r="A313" s="7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5.75" customHeight="1" x14ac:dyDescent="0.25">
      <c r="A314" s="7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5.75" customHeight="1" x14ac:dyDescent="0.25">
      <c r="A315" s="7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5.75" customHeight="1" x14ac:dyDescent="0.25">
      <c r="A316" s="7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5.75" customHeight="1" x14ac:dyDescent="0.25">
      <c r="A317" s="7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5.75" customHeight="1" x14ac:dyDescent="0.25">
      <c r="A318" s="7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5.75" customHeight="1" x14ac:dyDescent="0.25">
      <c r="A319" s="7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5.75" customHeight="1" x14ac:dyDescent="0.25">
      <c r="A320" s="7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5.75" customHeight="1" x14ac:dyDescent="0.25">
      <c r="A321" s="7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5.75" customHeight="1" x14ac:dyDescent="0.25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5.75" customHeight="1" x14ac:dyDescent="0.25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5.75" customHeight="1" x14ac:dyDescent="0.25">
      <c r="A324" s="7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5.75" customHeight="1" x14ac:dyDescent="0.25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5.75" customHeight="1" x14ac:dyDescent="0.25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5.75" customHeight="1" x14ac:dyDescent="0.25">
      <c r="A327" s="7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5.75" customHeight="1" x14ac:dyDescent="0.25">
      <c r="A328" s="7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5.75" customHeight="1" x14ac:dyDescent="0.25">
      <c r="A329" s="7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5.75" customHeight="1" x14ac:dyDescent="0.25">
      <c r="A330" s="7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5.75" customHeight="1" x14ac:dyDescent="0.25">
      <c r="A331" s="7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5.75" customHeight="1" x14ac:dyDescent="0.25">
      <c r="A332" s="7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5.75" customHeight="1" x14ac:dyDescent="0.25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5.75" customHeight="1" x14ac:dyDescent="0.25">
      <c r="A334" s="7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5.75" customHeight="1" x14ac:dyDescent="0.25">
      <c r="A335" s="7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5.75" customHeight="1" x14ac:dyDescent="0.25">
      <c r="A336" s="7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5.75" customHeight="1" x14ac:dyDescent="0.25">
      <c r="A337" s="7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5.75" customHeight="1" x14ac:dyDescent="0.25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5.75" customHeight="1" x14ac:dyDescent="0.25">
      <c r="A339" s="7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5.75" customHeight="1" x14ac:dyDescent="0.25">
      <c r="A340" s="7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5.75" customHeight="1" x14ac:dyDescent="0.25">
      <c r="A341" s="7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5.75" customHeight="1" x14ac:dyDescent="0.25">
      <c r="A342" s="7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5.75" customHeight="1" x14ac:dyDescent="0.25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5.75" customHeight="1" x14ac:dyDescent="0.25">
      <c r="A344" s="7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5.75" customHeight="1" x14ac:dyDescent="0.25">
      <c r="A345" s="7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5.75" customHeight="1" x14ac:dyDescent="0.25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5.75" customHeight="1" x14ac:dyDescent="0.25">
      <c r="A347" s="7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5.75" customHeight="1" x14ac:dyDescent="0.25">
      <c r="A348" s="7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5.75" customHeight="1" x14ac:dyDescent="0.25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5.75" customHeight="1" x14ac:dyDescent="0.25">
      <c r="A350" s="7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5.75" customHeight="1" x14ac:dyDescent="0.25">
      <c r="A351" s="7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5.75" customHeight="1" x14ac:dyDescent="0.25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5.75" customHeight="1" x14ac:dyDescent="0.25">
      <c r="A353" s="7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5.75" customHeight="1" x14ac:dyDescent="0.25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5.75" customHeight="1" x14ac:dyDescent="0.25">
      <c r="A355" s="7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5.75" customHeight="1" x14ac:dyDescent="0.25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5.75" customHeight="1" x14ac:dyDescent="0.25">
      <c r="A357" s="7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5.75" customHeight="1" x14ac:dyDescent="0.25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5.75" customHeight="1" x14ac:dyDescent="0.25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5.75" customHeight="1" x14ac:dyDescent="0.25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5.75" customHeight="1" x14ac:dyDescent="0.25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5.75" customHeight="1" x14ac:dyDescent="0.25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5.75" customHeight="1" x14ac:dyDescent="0.25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5.75" customHeight="1" x14ac:dyDescent="0.25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5.75" customHeight="1" x14ac:dyDescent="0.25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5.75" customHeight="1" x14ac:dyDescent="0.25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5.75" customHeight="1" x14ac:dyDescent="0.25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5.7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5.7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5.75" customHeight="1" x14ac:dyDescent="0.25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5.75" customHeight="1" x14ac:dyDescent="0.25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5.7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5.75" customHeight="1" x14ac:dyDescent="0.25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5.75" customHeight="1" x14ac:dyDescent="0.25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5.75" customHeight="1" x14ac:dyDescent="0.25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5.75" customHeight="1" x14ac:dyDescent="0.25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5.75" customHeight="1" x14ac:dyDescent="0.25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5.75" customHeight="1" x14ac:dyDescent="0.25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5.75" customHeight="1" x14ac:dyDescent="0.25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5.75" customHeight="1" x14ac:dyDescent="0.25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5.75" customHeight="1" x14ac:dyDescent="0.25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5.75" customHeight="1" x14ac:dyDescent="0.25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5.75" customHeight="1" x14ac:dyDescent="0.25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5.75" customHeight="1" x14ac:dyDescent="0.25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5.75" customHeight="1" x14ac:dyDescent="0.25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5.75" customHeight="1" x14ac:dyDescent="0.25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5.75" customHeight="1" x14ac:dyDescent="0.25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5.75" customHeight="1" x14ac:dyDescent="0.25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5.75" customHeight="1" x14ac:dyDescent="0.25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5.75" customHeight="1" x14ac:dyDescent="0.25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5.75" customHeight="1" x14ac:dyDescent="0.25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5.75" customHeight="1" x14ac:dyDescent="0.25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5.75" customHeight="1" x14ac:dyDescent="0.25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5.75" customHeight="1" x14ac:dyDescent="0.25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5.75" customHeight="1" x14ac:dyDescent="0.25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5.75" customHeight="1" x14ac:dyDescent="0.25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5.75" customHeight="1" x14ac:dyDescent="0.25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5.75" customHeight="1" x14ac:dyDescent="0.25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5.75" customHeight="1" x14ac:dyDescent="0.25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5.75" customHeight="1" x14ac:dyDescent="0.25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5.75" customHeight="1" x14ac:dyDescent="0.25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5.75" customHeight="1" x14ac:dyDescent="0.25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5.75" customHeight="1" x14ac:dyDescent="0.25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5.75" customHeight="1" x14ac:dyDescent="0.25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5.75" customHeight="1" x14ac:dyDescent="0.25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5.75" customHeight="1" x14ac:dyDescent="0.25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5.75" customHeight="1" x14ac:dyDescent="0.25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5.75" customHeight="1" x14ac:dyDescent="0.25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5.75" customHeight="1" x14ac:dyDescent="0.25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5.75" customHeight="1" x14ac:dyDescent="0.25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5.75" customHeight="1" x14ac:dyDescent="0.25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5.75" customHeight="1" x14ac:dyDescent="0.25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5.75" customHeight="1" x14ac:dyDescent="0.25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5.75" customHeight="1" x14ac:dyDescent="0.25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5.75" customHeight="1" x14ac:dyDescent="0.25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5.75" customHeight="1" x14ac:dyDescent="0.25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5.75" customHeight="1" x14ac:dyDescent="0.25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5.75" customHeight="1" x14ac:dyDescent="0.25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5.75" customHeight="1" x14ac:dyDescent="0.25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5.75" customHeight="1" x14ac:dyDescent="0.25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5.75" customHeight="1" x14ac:dyDescent="0.25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5.75" customHeight="1" x14ac:dyDescent="0.25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5.75" customHeight="1" x14ac:dyDescent="0.25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5.75" customHeight="1" x14ac:dyDescent="0.25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5.75" customHeight="1" x14ac:dyDescent="0.25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5.75" customHeight="1" x14ac:dyDescent="0.25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5.75" customHeight="1" x14ac:dyDescent="0.25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5.75" customHeight="1" x14ac:dyDescent="0.25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5.75" customHeight="1" x14ac:dyDescent="0.25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5.75" customHeight="1" x14ac:dyDescent="0.25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5.75" customHeight="1" x14ac:dyDescent="0.25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5.75" customHeight="1" x14ac:dyDescent="0.25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5.75" customHeight="1" x14ac:dyDescent="0.25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5.75" customHeight="1" x14ac:dyDescent="0.25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5.75" customHeight="1" x14ac:dyDescent="0.25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5.75" customHeight="1" x14ac:dyDescent="0.25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5.75" customHeight="1" x14ac:dyDescent="0.25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5.75" customHeight="1" x14ac:dyDescent="0.25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5.75" customHeight="1" x14ac:dyDescent="0.25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5.75" customHeight="1" x14ac:dyDescent="0.25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5.75" customHeight="1" x14ac:dyDescent="0.25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5.75" customHeight="1" x14ac:dyDescent="0.25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5.75" customHeight="1" x14ac:dyDescent="0.25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5.75" customHeight="1" x14ac:dyDescent="0.25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5.75" customHeight="1" x14ac:dyDescent="0.25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5.75" customHeight="1" x14ac:dyDescent="0.25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5.75" customHeight="1" x14ac:dyDescent="0.25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5.75" customHeight="1" x14ac:dyDescent="0.25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5.75" customHeight="1" x14ac:dyDescent="0.25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5.75" customHeight="1" x14ac:dyDescent="0.25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5.75" customHeight="1" x14ac:dyDescent="0.25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5.75" customHeight="1" x14ac:dyDescent="0.25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5.75" customHeight="1" x14ac:dyDescent="0.25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5.75" customHeight="1" x14ac:dyDescent="0.25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5.75" customHeight="1" x14ac:dyDescent="0.25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5.75" customHeight="1" x14ac:dyDescent="0.25">
      <c r="A456" s="7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5.75" customHeight="1" x14ac:dyDescent="0.25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5.75" customHeight="1" x14ac:dyDescent="0.25">
      <c r="A458" s="7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5.75" customHeight="1" x14ac:dyDescent="0.25">
      <c r="A459" s="7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5.75" customHeight="1" x14ac:dyDescent="0.25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5.75" customHeight="1" x14ac:dyDescent="0.25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5.75" customHeight="1" x14ac:dyDescent="0.25">
      <c r="A462" s="7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5.75" customHeight="1" x14ac:dyDescent="0.25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5.75" customHeight="1" x14ac:dyDescent="0.25">
      <c r="A464" s="7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5.75" customHeight="1" x14ac:dyDescent="0.25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5.75" customHeight="1" x14ac:dyDescent="0.25">
      <c r="A466" s="7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5.75" customHeight="1" x14ac:dyDescent="0.25">
      <c r="A467" s="7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5.75" customHeight="1" x14ac:dyDescent="0.25">
      <c r="A468" s="7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5.75" customHeight="1" x14ac:dyDescent="0.25">
      <c r="A469" s="7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5.75" customHeight="1" x14ac:dyDescent="0.25">
      <c r="A470" s="7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5.75" customHeight="1" x14ac:dyDescent="0.25">
      <c r="A471" s="7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5.75" customHeight="1" x14ac:dyDescent="0.25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5.75" customHeight="1" x14ac:dyDescent="0.25">
      <c r="A473" s="7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5.75" customHeight="1" x14ac:dyDescent="0.25">
      <c r="A474" s="7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5.75" customHeight="1" x14ac:dyDescent="0.25">
      <c r="A475" s="7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5.75" customHeight="1" x14ac:dyDescent="0.25">
      <c r="A476" s="7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5.75" customHeight="1" x14ac:dyDescent="0.25">
      <c r="A477" s="7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5.75" customHeight="1" x14ac:dyDescent="0.25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5.75" customHeight="1" x14ac:dyDescent="0.25">
      <c r="A479" s="7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5.75" customHeight="1" x14ac:dyDescent="0.25">
      <c r="A480" s="7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5.75" customHeight="1" x14ac:dyDescent="0.25">
      <c r="A481" s="7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5.75" customHeight="1" x14ac:dyDescent="0.25">
      <c r="A482" s="7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5.75" customHeight="1" x14ac:dyDescent="0.25">
      <c r="A483" s="7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5.75" customHeight="1" x14ac:dyDescent="0.25">
      <c r="A484" s="7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5.75" customHeight="1" x14ac:dyDescent="0.25">
      <c r="A485" s="7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5.75" customHeight="1" x14ac:dyDescent="0.25">
      <c r="A486" s="7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5.75" customHeight="1" x14ac:dyDescent="0.25">
      <c r="A487" s="7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5.75" customHeight="1" x14ac:dyDescent="0.25">
      <c r="A488" s="7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5.75" customHeight="1" x14ac:dyDescent="0.25">
      <c r="A489" s="7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5.75" customHeight="1" x14ac:dyDescent="0.25">
      <c r="A490" s="7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5.75" customHeight="1" x14ac:dyDescent="0.25">
      <c r="A491" s="7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5.75" customHeight="1" x14ac:dyDescent="0.25">
      <c r="A492" s="7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5.75" customHeight="1" x14ac:dyDescent="0.25">
      <c r="A493" s="7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5.75" customHeight="1" x14ac:dyDescent="0.25">
      <c r="A494" s="7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5.75" customHeight="1" x14ac:dyDescent="0.25">
      <c r="A495" s="7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5.75" customHeight="1" x14ac:dyDescent="0.25">
      <c r="A496" s="7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5.75" customHeight="1" x14ac:dyDescent="0.25">
      <c r="A497" s="7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5.75" customHeight="1" x14ac:dyDescent="0.25">
      <c r="A498" s="7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5.75" customHeight="1" x14ac:dyDescent="0.25">
      <c r="A499" s="7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5.75" customHeight="1" x14ac:dyDescent="0.25">
      <c r="A500" s="7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5.75" customHeight="1" x14ac:dyDescent="0.25">
      <c r="A501" s="7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5.75" customHeight="1" x14ac:dyDescent="0.25">
      <c r="A502" s="7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5.75" customHeight="1" x14ac:dyDescent="0.25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5.75" customHeight="1" x14ac:dyDescent="0.25">
      <c r="A504" s="7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5.75" customHeight="1" x14ac:dyDescent="0.25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5.75" customHeight="1" x14ac:dyDescent="0.25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5.75" customHeight="1" x14ac:dyDescent="0.25">
      <c r="A507" s="7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5.75" customHeight="1" x14ac:dyDescent="0.25">
      <c r="A508" s="7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5.75" customHeight="1" x14ac:dyDescent="0.25">
      <c r="A509" s="7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5.75" customHeight="1" x14ac:dyDescent="0.25">
      <c r="A510" s="7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5.75" customHeight="1" x14ac:dyDescent="0.25">
      <c r="A511" s="7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5.75" customHeight="1" x14ac:dyDescent="0.25">
      <c r="A512" s="7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5.75" customHeight="1" x14ac:dyDescent="0.25">
      <c r="A513" s="7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5.75" customHeight="1" x14ac:dyDescent="0.25">
      <c r="A514" s="7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5.75" customHeight="1" x14ac:dyDescent="0.25">
      <c r="A515" s="7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5.75" customHeight="1" x14ac:dyDescent="0.25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5.75" customHeight="1" x14ac:dyDescent="0.25">
      <c r="A517" s="7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5.75" customHeight="1" x14ac:dyDescent="0.25">
      <c r="A518" s="7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5.75" customHeight="1" x14ac:dyDescent="0.25">
      <c r="A519" s="7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5.75" customHeight="1" x14ac:dyDescent="0.25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5.75" customHeight="1" x14ac:dyDescent="0.25">
      <c r="A521" s="7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5.75" customHeight="1" x14ac:dyDescent="0.25">
      <c r="A522" s="7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5.75" customHeight="1" x14ac:dyDescent="0.25">
      <c r="A523" s="7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5.75" customHeight="1" x14ac:dyDescent="0.25">
      <c r="A524" s="7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5.75" customHeight="1" x14ac:dyDescent="0.25">
      <c r="A525" s="7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5.75" customHeight="1" x14ac:dyDescent="0.25">
      <c r="A526" s="7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5.75" customHeight="1" x14ac:dyDescent="0.25">
      <c r="A527" s="7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5.75" customHeight="1" x14ac:dyDescent="0.25">
      <c r="A528" s="7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5.75" customHeight="1" x14ac:dyDescent="0.25">
      <c r="A529" s="7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5.75" customHeight="1" x14ac:dyDescent="0.25">
      <c r="A530" s="7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5.75" customHeight="1" x14ac:dyDescent="0.25">
      <c r="A531" s="7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5.75" customHeight="1" x14ac:dyDescent="0.25">
      <c r="A532" s="7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5.75" customHeight="1" x14ac:dyDescent="0.25">
      <c r="A533" s="7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5.75" customHeight="1" x14ac:dyDescent="0.25">
      <c r="A534" s="7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5.75" customHeight="1" x14ac:dyDescent="0.25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5.75" customHeight="1" x14ac:dyDescent="0.25">
      <c r="A536" s="7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5.75" customHeight="1" x14ac:dyDescent="0.25">
      <c r="A537" s="7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5.75" customHeight="1" x14ac:dyDescent="0.25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5.75" customHeight="1" x14ac:dyDescent="0.25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5.75" customHeight="1" x14ac:dyDescent="0.25">
      <c r="A540" s="7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5.75" customHeight="1" x14ac:dyDescent="0.25">
      <c r="A541" s="7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5.75" customHeight="1" x14ac:dyDescent="0.25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5.75" customHeight="1" x14ac:dyDescent="0.25">
      <c r="A543" s="7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5.75" customHeight="1" x14ac:dyDescent="0.25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5.75" customHeight="1" x14ac:dyDescent="0.25">
      <c r="A545" s="7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5.75" customHeight="1" x14ac:dyDescent="0.25">
      <c r="A546" s="7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5.75" customHeight="1" x14ac:dyDescent="0.25">
      <c r="A547" s="7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5.75" customHeight="1" x14ac:dyDescent="0.25">
      <c r="A548" s="7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5.75" customHeight="1" x14ac:dyDescent="0.25">
      <c r="A549" s="7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5.75" customHeight="1" x14ac:dyDescent="0.25">
      <c r="A550" s="7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5.75" customHeight="1" x14ac:dyDescent="0.25">
      <c r="A551" s="7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5.75" customHeight="1" x14ac:dyDescent="0.25">
      <c r="A552" s="7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5.75" customHeight="1" x14ac:dyDescent="0.25">
      <c r="A553" s="7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5.75" customHeight="1" x14ac:dyDescent="0.25">
      <c r="A554" s="7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5.75" customHeight="1" x14ac:dyDescent="0.25">
      <c r="A555" s="7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5.75" customHeight="1" x14ac:dyDescent="0.25">
      <c r="A556" s="7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5.75" customHeight="1" x14ac:dyDescent="0.25">
      <c r="A557" s="7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5.75" customHeight="1" x14ac:dyDescent="0.25">
      <c r="A558" s="7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5.75" customHeight="1" x14ac:dyDescent="0.25">
      <c r="A559" s="7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5.75" customHeight="1" x14ac:dyDescent="0.25">
      <c r="A560" s="7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5.75" customHeight="1" x14ac:dyDescent="0.25">
      <c r="A561" s="7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5.75" customHeight="1" x14ac:dyDescent="0.25">
      <c r="A562" s="7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5.75" customHeight="1" x14ac:dyDescent="0.25">
      <c r="A563" s="7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5.75" customHeight="1" x14ac:dyDescent="0.25">
      <c r="A564" s="7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5.75" customHeight="1" x14ac:dyDescent="0.25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5.75" customHeight="1" x14ac:dyDescent="0.25">
      <c r="A566" s="7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5.75" customHeight="1" x14ac:dyDescent="0.25">
      <c r="A567" s="7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5.75" customHeight="1" x14ac:dyDescent="0.25">
      <c r="A568" s="7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5.75" customHeight="1" x14ac:dyDescent="0.25">
      <c r="A569" s="7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5.75" customHeight="1" x14ac:dyDescent="0.25">
      <c r="A570" s="7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5.75" customHeight="1" x14ac:dyDescent="0.25">
      <c r="A571" s="7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5.75" customHeight="1" x14ac:dyDescent="0.25">
      <c r="A572" s="7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5.75" customHeight="1" x14ac:dyDescent="0.25">
      <c r="A573" s="7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5.75" customHeight="1" x14ac:dyDescent="0.25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5.75" customHeight="1" x14ac:dyDescent="0.25">
      <c r="A575" s="7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5.75" customHeight="1" x14ac:dyDescent="0.25">
      <c r="A576" s="7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5.75" customHeight="1" x14ac:dyDescent="0.25">
      <c r="A577" s="7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5.75" customHeight="1" x14ac:dyDescent="0.25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5.75" customHeight="1" x14ac:dyDescent="0.25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5.75" customHeight="1" x14ac:dyDescent="0.25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5.75" customHeight="1" x14ac:dyDescent="0.25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5.75" customHeight="1" x14ac:dyDescent="0.25">
      <c r="A582" s="7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5.75" customHeight="1" x14ac:dyDescent="0.25">
      <c r="A583" s="7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5.75" customHeight="1" x14ac:dyDescent="0.25">
      <c r="A584" s="7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5.75" customHeight="1" x14ac:dyDescent="0.25">
      <c r="A585" s="7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5.75" customHeight="1" x14ac:dyDescent="0.25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5.75" customHeight="1" x14ac:dyDescent="0.25">
      <c r="A587" s="7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5.75" customHeight="1" x14ac:dyDescent="0.25">
      <c r="A588" s="7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5.75" customHeight="1" x14ac:dyDescent="0.25">
      <c r="A589" s="7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5.75" customHeight="1" x14ac:dyDescent="0.25">
      <c r="A590" s="7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5.75" customHeight="1" x14ac:dyDescent="0.25">
      <c r="A591" s="7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5.75" customHeight="1" x14ac:dyDescent="0.25">
      <c r="A592" s="7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5.75" customHeight="1" x14ac:dyDescent="0.25">
      <c r="A593" s="7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5.75" customHeight="1" x14ac:dyDescent="0.25">
      <c r="A594" s="7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5.75" customHeight="1" x14ac:dyDescent="0.25">
      <c r="A595" s="7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5.75" customHeight="1" x14ac:dyDescent="0.25">
      <c r="A596" s="7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5.75" customHeight="1" x14ac:dyDescent="0.25">
      <c r="A597" s="7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5.75" customHeight="1" x14ac:dyDescent="0.25">
      <c r="A598" s="7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5.75" customHeight="1" x14ac:dyDescent="0.25">
      <c r="A599" s="7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5.75" customHeight="1" x14ac:dyDescent="0.25">
      <c r="A600" s="7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5.75" customHeight="1" x14ac:dyDescent="0.25">
      <c r="A601" s="7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5.75" customHeight="1" x14ac:dyDescent="0.25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5.75" customHeight="1" x14ac:dyDescent="0.25">
      <c r="A603" s="7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5.75" customHeight="1" x14ac:dyDescent="0.25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5.75" customHeight="1" x14ac:dyDescent="0.25">
      <c r="A605" s="7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5.75" customHeight="1" x14ac:dyDescent="0.25">
      <c r="A606" s="7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5.75" customHeight="1" x14ac:dyDescent="0.25">
      <c r="A607" s="7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5.75" customHeight="1" x14ac:dyDescent="0.25">
      <c r="A608" s="7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5.75" customHeight="1" x14ac:dyDescent="0.25">
      <c r="A609" s="7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5.75" customHeight="1" x14ac:dyDescent="0.25">
      <c r="A610" s="7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5.75" customHeight="1" x14ac:dyDescent="0.25">
      <c r="A611" s="7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5.75" customHeight="1" x14ac:dyDescent="0.25">
      <c r="A612" s="7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5.75" customHeight="1" x14ac:dyDescent="0.25">
      <c r="A613" s="7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5.75" customHeight="1" x14ac:dyDescent="0.25">
      <c r="A614" s="7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5.75" customHeight="1" x14ac:dyDescent="0.25">
      <c r="A615" s="7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5.75" customHeight="1" x14ac:dyDescent="0.25">
      <c r="A616" s="7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5.75" customHeight="1" x14ac:dyDescent="0.25">
      <c r="A617" s="7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5.75" customHeight="1" x14ac:dyDescent="0.25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5.75" customHeight="1" x14ac:dyDescent="0.25">
      <c r="A619" s="7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5.75" customHeight="1" x14ac:dyDescent="0.25">
      <c r="A620" s="7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5.75" customHeight="1" x14ac:dyDescent="0.25">
      <c r="A621" s="7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5.75" customHeight="1" x14ac:dyDescent="0.25">
      <c r="A622" s="7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5.75" customHeight="1" x14ac:dyDescent="0.25">
      <c r="A623" s="7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5.75" customHeight="1" x14ac:dyDescent="0.25">
      <c r="A624" s="7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5.75" customHeight="1" x14ac:dyDescent="0.25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5.75" customHeight="1" x14ac:dyDescent="0.25">
      <c r="A626" s="7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5.75" customHeight="1" x14ac:dyDescent="0.25">
      <c r="A627" s="7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5.75" customHeight="1" x14ac:dyDescent="0.25">
      <c r="A628" s="7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5.75" customHeight="1" x14ac:dyDescent="0.25">
      <c r="A629" s="7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5.75" customHeight="1" x14ac:dyDescent="0.25">
      <c r="A630" s="7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5.75" customHeight="1" x14ac:dyDescent="0.25">
      <c r="A631" s="7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5.75" customHeight="1" x14ac:dyDescent="0.25">
      <c r="A632" s="7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5.75" customHeight="1" x14ac:dyDescent="0.25">
      <c r="A633" s="7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5.75" customHeight="1" x14ac:dyDescent="0.25">
      <c r="A634" s="7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5.75" customHeight="1" x14ac:dyDescent="0.25">
      <c r="A635" s="7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5.75" customHeight="1" x14ac:dyDescent="0.25">
      <c r="A636" s="7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5.75" customHeight="1" x14ac:dyDescent="0.25">
      <c r="A637" s="7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5.75" customHeight="1" x14ac:dyDescent="0.25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5.75" customHeight="1" x14ac:dyDescent="0.25">
      <c r="A639" s="7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5.75" customHeight="1" x14ac:dyDescent="0.25">
      <c r="A640" s="7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5.75" customHeight="1" x14ac:dyDescent="0.25">
      <c r="A641" s="7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5.75" customHeight="1" x14ac:dyDescent="0.25">
      <c r="A642" s="7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5.75" customHeight="1" x14ac:dyDescent="0.25">
      <c r="A643" s="78"/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5.75" customHeight="1" x14ac:dyDescent="0.25">
      <c r="A644" s="78"/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5.75" customHeight="1" x14ac:dyDescent="0.25">
      <c r="A645" s="78"/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5.75" customHeight="1" x14ac:dyDescent="0.25">
      <c r="A646" s="78"/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5.75" customHeight="1" x14ac:dyDescent="0.25">
      <c r="A647" s="78"/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5.75" customHeight="1" x14ac:dyDescent="0.25">
      <c r="A648" s="78"/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5.75" customHeight="1" x14ac:dyDescent="0.25">
      <c r="A649" s="78"/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5.75" customHeight="1" x14ac:dyDescent="0.25">
      <c r="A650" s="78"/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5.75" customHeight="1" x14ac:dyDescent="0.25">
      <c r="A651" s="78"/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5.75" customHeight="1" x14ac:dyDescent="0.25">
      <c r="A652" s="78"/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5.75" customHeight="1" x14ac:dyDescent="0.25">
      <c r="A653" s="78"/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5.75" customHeight="1" x14ac:dyDescent="0.25">
      <c r="A654" s="78"/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5.75" customHeight="1" x14ac:dyDescent="0.25">
      <c r="A655" s="78"/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5.75" customHeight="1" x14ac:dyDescent="0.25">
      <c r="A656" s="78"/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5.75" customHeight="1" x14ac:dyDescent="0.25">
      <c r="A657" s="78"/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5.75" customHeight="1" x14ac:dyDescent="0.25">
      <c r="A658" s="78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5.75" customHeight="1" x14ac:dyDescent="0.25">
      <c r="A659" s="78"/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5.75" customHeight="1" x14ac:dyDescent="0.25">
      <c r="A660" s="78"/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5.75" customHeight="1" x14ac:dyDescent="0.25">
      <c r="A661" s="78"/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5.75" customHeight="1" x14ac:dyDescent="0.25">
      <c r="A662" s="78"/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5.75" customHeight="1" x14ac:dyDescent="0.25">
      <c r="A663" s="78"/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5.75" customHeight="1" x14ac:dyDescent="0.25">
      <c r="A664" s="78"/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5.75" customHeight="1" x14ac:dyDescent="0.25">
      <c r="A665" s="78"/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5.75" customHeight="1" x14ac:dyDescent="0.25">
      <c r="A666" s="78"/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5.75" customHeight="1" x14ac:dyDescent="0.25">
      <c r="A667" s="78"/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5.75" customHeight="1" x14ac:dyDescent="0.25">
      <c r="A668" s="78"/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5.75" customHeight="1" x14ac:dyDescent="0.25">
      <c r="A669" s="78"/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5.75" customHeight="1" x14ac:dyDescent="0.25">
      <c r="A670" s="78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5.75" customHeight="1" x14ac:dyDescent="0.25">
      <c r="A671" s="7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5.75" customHeight="1" x14ac:dyDescent="0.25">
      <c r="A672" s="78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5.75" customHeight="1" x14ac:dyDescent="0.25">
      <c r="A673" s="78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5.75" customHeight="1" x14ac:dyDescent="0.25">
      <c r="A674" s="78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5.75" customHeight="1" x14ac:dyDescent="0.25">
      <c r="A675" s="78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5.75" customHeight="1" x14ac:dyDescent="0.25">
      <c r="A676" s="78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5.75" customHeight="1" x14ac:dyDescent="0.25">
      <c r="A677" s="78"/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5.75" customHeight="1" x14ac:dyDescent="0.25">
      <c r="A678" s="78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5.75" customHeight="1" x14ac:dyDescent="0.25">
      <c r="A679" s="78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5.75" customHeight="1" x14ac:dyDescent="0.25">
      <c r="A680" s="78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5.75" customHeight="1" x14ac:dyDescent="0.25">
      <c r="A681" s="78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5.75" customHeight="1" x14ac:dyDescent="0.25">
      <c r="A682" s="78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5.75" customHeight="1" x14ac:dyDescent="0.25">
      <c r="A683" s="78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5.75" customHeight="1" x14ac:dyDescent="0.25">
      <c r="A684" s="78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5.75" customHeight="1" x14ac:dyDescent="0.25">
      <c r="A685" s="78"/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5.75" customHeight="1" x14ac:dyDescent="0.25">
      <c r="A686" s="78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5.75" customHeight="1" x14ac:dyDescent="0.25">
      <c r="A687" s="78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5.75" customHeight="1" x14ac:dyDescent="0.25">
      <c r="A688" s="78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5.75" customHeight="1" x14ac:dyDescent="0.25">
      <c r="A689" s="78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5.75" customHeight="1" x14ac:dyDescent="0.25">
      <c r="A690" s="78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5.75" customHeight="1" x14ac:dyDescent="0.25">
      <c r="A691" s="78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5.75" customHeight="1" x14ac:dyDescent="0.25">
      <c r="A692" s="78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5.75" customHeight="1" x14ac:dyDescent="0.25">
      <c r="A693" s="78"/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5.75" customHeight="1" x14ac:dyDescent="0.25">
      <c r="A694" s="78"/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5.75" customHeight="1" x14ac:dyDescent="0.25">
      <c r="A695" s="78"/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5.75" customHeight="1" x14ac:dyDescent="0.25">
      <c r="A696" s="78"/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5.75" customHeight="1" x14ac:dyDescent="0.25">
      <c r="A697" s="78"/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5.75" customHeight="1" x14ac:dyDescent="0.25">
      <c r="A698" s="78"/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5.75" customHeight="1" x14ac:dyDescent="0.25">
      <c r="A699" s="78"/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5.75" customHeight="1" x14ac:dyDescent="0.25">
      <c r="A700" s="78"/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5.75" customHeight="1" x14ac:dyDescent="0.25">
      <c r="A701" s="78"/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5.75" customHeight="1" x14ac:dyDescent="0.25">
      <c r="A702" s="78"/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5.75" customHeight="1" x14ac:dyDescent="0.25">
      <c r="A703" s="78"/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5.75" customHeight="1" x14ac:dyDescent="0.25">
      <c r="A704" s="7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5.75" customHeight="1" x14ac:dyDescent="0.25">
      <c r="A705" s="7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5.75" customHeight="1" x14ac:dyDescent="0.25">
      <c r="A706" s="7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5.75" customHeight="1" x14ac:dyDescent="0.25">
      <c r="A707" s="78"/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5.75" customHeight="1" x14ac:dyDescent="0.25">
      <c r="A708" s="78"/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5.75" customHeight="1" x14ac:dyDescent="0.25">
      <c r="A709" s="78"/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5.75" customHeight="1" x14ac:dyDescent="0.25">
      <c r="A710" s="78"/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5.75" customHeight="1" x14ac:dyDescent="0.25">
      <c r="A711" s="78"/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5.75" customHeight="1" x14ac:dyDescent="0.25">
      <c r="A712" s="78"/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5.75" customHeight="1" x14ac:dyDescent="0.25">
      <c r="A713" s="78"/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5.75" customHeight="1" x14ac:dyDescent="0.25">
      <c r="A714" s="78"/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5.75" customHeight="1" x14ac:dyDescent="0.25">
      <c r="A715" s="78"/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5.75" customHeight="1" x14ac:dyDescent="0.25">
      <c r="A716" s="78"/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5.75" customHeight="1" x14ac:dyDescent="0.25">
      <c r="A717" s="7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5.75" customHeight="1" x14ac:dyDescent="0.25">
      <c r="A718" s="78"/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5.75" customHeight="1" x14ac:dyDescent="0.25">
      <c r="A719" s="78"/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5.75" customHeight="1" x14ac:dyDescent="0.25">
      <c r="A720" s="78"/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5.75" customHeight="1" x14ac:dyDescent="0.25">
      <c r="A721" s="78"/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5.75" customHeight="1" x14ac:dyDescent="0.25">
      <c r="A722" s="78"/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5.75" customHeight="1" x14ac:dyDescent="0.25">
      <c r="A723" s="78"/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5.75" customHeight="1" x14ac:dyDescent="0.25">
      <c r="A724" s="78"/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5.75" customHeight="1" x14ac:dyDescent="0.25">
      <c r="A725" s="78"/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5.75" customHeight="1" x14ac:dyDescent="0.25">
      <c r="A726" s="7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5.75" customHeight="1" x14ac:dyDescent="0.25">
      <c r="A727" s="78"/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5.75" customHeight="1" x14ac:dyDescent="0.25">
      <c r="A728" s="78"/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5.75" customHeight="1" x14ac:dyDescent="0.25">
      <c r="A729" s="78"/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5.75" customHeight="1" x14ac:dyDescent="0.25">
      <c r="A730" s="78"/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5.75" customHeight="1" x14ac:dyDescent="0.25">
      <c r="A731" s="78"/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5.75" customHeight="1" x14ac:dyDescent="0.25">
      <c r="A732" s="78"/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5.75" customHeight="1" x14ac:dyDescent="0.25">
      <c r="A733" s="78"/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5.75" customHeight="1" x14ac:dyDescent="0.25">
      <c r="A734" s="78"/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5.75" customHeight="1" x14ac:dyDescent="0.25">
      <c r="A735" s="78"/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5.75" customHeight="1" x14ac:dyDescent="0.25">
      <c r="A736" s="78"/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5.75" customHeight="1" x14ac:dyDescent="0.25">
      <c r="A737" s="7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5.75" customHeight="1" x14ac:dyDescent="0.25">
      <c r="A738" s="78"/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5.75" customHeight="1" x14ac:dyDescent="0.25">
      <c r="A739" s="78"/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5.75" customHeight="1" x14ac:dyDescent="0.25">
      <c r="A740" s="78"/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5.75" customHeight="1" x14ac:dyDescent="0.25">
      <c r="A741" s="78"/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5.75" customHeight="1" x14ac:dyDescent="0.25">
      <c r="A742" s="78"/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5.75" customHeight="1" x14ac:dyDescent="0.25">
      <c r="A743" s="78"/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5.75" customHeight="1" x14ac:dyDescent="0.25">
      <c r="A744" s="78"/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5.75" customHeight="1" x14ac:dyDescent="0.25">
      <c r="A745" s="78"/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5.75" customHeight="1" x14ac:dyDescent="0.25">
      <c r="A746" s="78"/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5.75" customHeight="1" x14ac:dyDescent="0.25">
      <c r="A747" s="78"/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5.75" customHeight="1" x14ac:dyDescent="0.25">
      <c r="A748" s="78"/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5.75" customHeight="1" x14ac:dyDescent="0.25">
      <c r="A749" s="78"/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5.75" customHeight="1" x14ac:dyDescent="0.25">
      <c r="A750" s="78"/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5.75" customHeight="1" x14ac:dyDescent="0.25">
      <c r="A751" s="78"/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5.75" customHeight="1" x14ac:dyDescent="0.25">
      <c r="A752" s="78"/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5.75" customHeight="1" x14ac:dyDescent="0.25">
      <c r="A753" s="78"/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5.75" customHeight="1" x14ac:dyDescent="0.25">
      <c r="A754" s="78"/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5.75" customHeight="1" x14ac:dyDescent="0.25">
      <c r="A755" s="78"/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5.75" customHeight="1" x14ac:dyDescent="0.25">
      <c r="A756" s="78"/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5.75" customHeight="1" x14ac:dyDescent="0.25">
      <c r="A757" s="78"/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5.75" customHeight="1" x14ac:dyDescent="0.25">
      <c r="A758" s="78"/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5.75" customHeight="1" x14ac:dyDescent="0.25">
      <c r="A759" s="78"/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5.75" customHeight="1" x14ac:dyDescent="0.25">
      <c r="A760" s="78"/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5.75" customHeight="1" x14ac:dyDescent="0.25">
      <c r="A761" s="78"/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5.75" customHeight="1" x14ac:dyDescent="0.25">
      <c r="A762" s="78"/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5.75" customHeight="1" x14ac:dyDescent="0.25">
      <c r="A763" s="78"/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5.75" customHeight="1" x14ac:dyDescent="0.25">
      <c r="A764" s="78"/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5.75" customHeight="1" x14ac:dyDescent="0.25">
      <c r="A765" s="78"/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5.75" customHeight="1" x14ac:dyDescent="0.25">
      <c r="A766" s="78"/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5.75" customHeight="1" x14ac:dyDescent="0.25">
      <c r="A767" s="78"/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5.75" customHeight="1" x14ac:dyDescent="0.25">
      <c r="A768" s="78"/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5.75" customHeight="1" x14ac:dyDescent="0.25">
      <c r="A769" s="78"/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5.75" customHeight="1" x14ac:dyDescent="0.25">
      <c r="A770" s="78"/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5.75" customHeight="1" x14ac:dyDescent="0.25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5.75" customHeight="1" x14ac:dyDescent="0.25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5.75" customHeight="1" x14ac:dyDescent="0.25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5.75" customHeight="1" x14ac:dyDescent="0.25">
      <c r="A774" s="78"/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5.75" customHeight="1" x14ac:dyDescent="0.25">
      <c r="A775" s="78"/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5.75" customHeight="1" x14ac:dyDescent="0.25">
      <c r="A776" s="78"/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5.75" customHeight="1" x14ac:dyDescent="0.25">
      <c r="A777" s="78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5.75" customHeight="1" x14ac:dyDescent="0.25">
      <c r="A778" s="78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5.75" customHeight="1" x14ac:dyDescent="0.25">
      <c r="A779" s="78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5.75" customHeight="1" x14ac:dyDescent="0.25">
      <c r="A780" s="78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5.75" customHeight="1" x14ac:dyDescent="0.25">
      <c r="A781" s="78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5.75" customHeight="1" x14ac:dyDescent="0.25">
      <c r="A782" s="78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5.75" customHeight="1" x14ac:dyDescent="0.25">
      <c r="A783" s="78"/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5.75" customHeight="1" x14ac:dyDescent="0.25">
      <c r="A784" s="78"/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5.75" customHeight="1" x14ac:dyDescent="0.25">
      <c r="A785" s="78"/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5.75" customHeight="1" x14ac:dyDescent="0.25">
      <c r="A786" s="78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5.75" customHeight="1" x14ac:dyDescent="0.25">
      <c r="A787" s="78"/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5.75" customHeight="1" x14ac:dyDescent="0.25">
      <c r="A788" s="78"/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5.75" customHeight="1" x14ac:dyDescent="0.25">
      <c r="A789" s="78"/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5.75" customHeight="1" x14ac:dyDescent="0.25">
      <c r="A790" s="78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5.75" customHeight="1" x14ac:dyDescent="0.25">
      <c r="A791" s="78"/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5.75" customHeight="1" x14ac:dyDescent="0.25">
      <c r="A792" s="78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5.75" customHeight="1" x14ac:dyDescent="0.25">
      <c r="A793" s="78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5.75" customHeight="1" x14ac:dyDescent="0.25">
      <c r="A794" s="78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5.75" customHeight="1" x14ac:dyDescent="0.25">
      <c r="A795" s="78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5.75" customHeight="1" x14ac:dyDescent="0.25">
      <c r="A796" s="78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5.75" customHeight="1" x14ac:dyDescent="0.25">
      <c r="A797" s="78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5.75" customHeight="1" x14ac:dyDescent="0.25">
      <c r="A798" s="78"/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5.75" customHeight="1" x14ac:dyDescent="0.25">
      <c r="A799" s="78"/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5.75" customHeight="1" x14ac:dyDescent="0.25">
      <c r="A800" s="78"/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5.75" customHeight="1" x14ac:dyDescent="0.25">
      <c r="A801" s="7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5.75" customHeight="1" x14ac:dyDescent="0.25">
      <c r="A802" s="78"/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5.75" customHeight="1" x14ac:dyDescent="0.25">
      <c r="A803" s="78"/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5.75" customHeight="1" x14ac:dyDescent="0.25">
      <c r="A804" s="78"/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5.75" customHeight="1" x14ac:dyDescent="0.25">
      <c r="A805" s="78"/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5.75" customHeight="1" x14ac:dyDescent="0.25">
      <c r="A806" s="78"/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5.75" customHeight="1" x14ac:dyDescent="0.25">
      <c r="A807" s="78"/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5.75" customHeight="1" x14ac:dyDescent="0.25">
      <c r="A808" s="78"/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5.75" customHeight="1" x14ac:dyDescent="0.25">
      <c r="A809" s="78"/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5.75" customHeight="1" x14ac:dyDescent="0.25">
      <c r="A810" s="78"/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5.75" customHeight="1" x14ac:dyDescent="0.25">
      <c r="A811" s="78"/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5.75" customHeight="1" x14ac:dyDescent="0.25">
      <c r="A812" s="78"/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5.75" customHeight="1" x14ac:dyDescent="0.25">
      <c r="A813" s="78"/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5.75" customHeight="1" x14ac:dyDescent="0.25">
      <c r="A814" s="78"/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5.75" customHeight="1" x14ac:dyDescent="0.25">
      <c r="A815" s="78"/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5.75" customHeight="1" x14ac:dyDescent="0.25">
      <c r="A816" s="78"/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5.75" customHeight="1" x14ac:dyDescent="0.25">
      <c r="A817" s="78"/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5.75" customHeight="1" x14ac:dyDescent="0.25">
      <c r="A818" s="78"/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5.75" customHeight="1" x14ac:dyDescent="0.25">
      <c r="A819" s="78"/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5.75" customHeight="1" x14ac:dyDescent="0.25">
      <c r="A820" s="78"/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5.75" customHeight="1" x14ac:dyDescent="0.25">
      <c r="A821" s="78"/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5.75" customHeight="1" x14ac:dyDescent="0.25">
      <c r="A822" s="7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5.75" customHeight="1" x14ac:dyDescent="0.25">
      <c r="A823" s="78"/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5.75" customHeight="1" x14ac:dyDescent="0.25">
      <c r="A824" s="78"/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5.75" customHeight="1" x14ac:dyDescent="0.25">
      <c r="A825" s="78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5.75" customHeight="1" x14ac:dyDescent="0.25">
      <c r="A826" s="78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5.75" customHeight="1" x14ac:dyDescent="0.25">
      <c r="A827" s="78"/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5.75" customHeight="1" x14ac:dyDescent="0.25">
      <c r="A828" s="78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5.75" customHeight="1" x14ac:dyDescent="0.25">
      <c r="A829" s="78"/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5.75" customHeight="1" x14ac:dyDescent="0.25">
      <c r="A830" s="78"/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5.75" customHeight="1" x14ac:dyDescent="0.25">
      <c r="A831" s="78"/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5.75" customHeight="1" x14ac:dyDescent="0.25">
      <c r="A832" s="78"/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5.75" customHeight="1" x14ac:dyDescent="0.25">
      <c r="A833" s="78"/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5.75" customHeight="1" x14ac:dyDescent="0.25">
      <c r="A834" s="78"/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5.75" customHeight="1" x14ac:dyDescent="0.25">
      <c r="A835" s="78"/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5.75" customHeight="1" x14ac:dyDescent="0.25">
      <c r="A836" s="78"/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5.75" customHeight="1" x14ac:dyDescent="0.25">
      <c r="A837" s="78"/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5.75" customHeight="1" x14ac:dyDescent="0.25">
      <c r="A838" s="78"/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5.75" customHeight="1" x14ac:dyDescent="0.25">
      <c r="A839" s="78"/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5.75" customHeight="1" x14ac:dyDescent="0.25">
      <c r="A840" s="78"/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5.75" customHeight="1" x14ac:dyDescent="0.25">
      <c r="A841" s="78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5.75" customHeight="1" x14ac:dyDescent="0.25">
      <c r="A842" s="78"/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5.75" customHeight="1" x14ac:dyDescent="0.25">
      <c r="A843" s="78"/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5.75" customHeight="1" x14ac:dyDescent="0.25">
      <c r="A844" s="78"/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5.75" customHeight="1" x14ac:dyDescent="0.25">
      <c r="A845" s="78"/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5.75" customHeight="1" x14ac:dyDescent="0.25">
      <c r="A846" s="78"/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5.75" customHeight="1" x14ac:dyDescent="0.25">
      <c r="A847" s="78"/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5.75" customHeight="1" x14ac:dyDescent="0.25">
      <c r="A848" s="78"/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5.75" customHeight="1" x14ac:dyDescent="0.25">
      <c r="A849" s="78"/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5.75" customHeight="1" x14ac:dyDescent="0.25">
      <c r="A850" s="78"/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5.75" customHeight="1" x14ac:dyDescent="0.25">
      <c r="A851" s="78"/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5.75" customHeight="1" x14ac:dyDescent="0.25">
      <c r="A852" s="78"/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5.75" customHeight="1" x14ac:dyDescent="0.25">
      <c r="A853" s="78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5.75" customHeight="1" x14ac:dyDescent="0.25">
      <c r="A854" s="78"/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5.75" customHeight="1" x14ac:dyDescent="0.25">
      <c r="A855" s="78"/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5.75" customHeight="1" x14ac:dyDescent="0.25">
      <c r="A856" s="78"/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5.75" customHeight="1" x14ac:dyDescent="0.25">
      <c r="A857" s="78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5.75" customHeight="1" x14ac:dyDescent="0.25">
      <c r="A858" s="78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5.75" customHeight="1" x14ac:dyDescent="0.25">
      <c r="A859" s="78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5.75" customHeight="1" x14ac:dyDescent="0.25">
      <c r="A860" s="78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5.75" customHeight="1" x14ac:dyDescent="0.25">
      <c r="A861" s="78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5.75" customHeight="1" x14ac:dyDescent="0.25">
      <c r="A862" s="78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5.75" customHeight="1" x14ac:dyDescent="0.25">
      <c r="A863" s="7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5.75" customHeight="1" x14ac:dyDescent="0.25">
      <c r="A864" s="78"/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5.75" customHeight="1" x14ac:dyDescent="0.25">
      <c r="A865" s="78"/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5.75" customHeight="1" x14ac:dyDescent="0.25">
      <c r="A866" s="78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5.75" customHeight="1" x14ac:dyDescent="0.25">
      <c r="A867" s="78"/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5.75" customHeight="1" x14ac:dyDescent="0.25">
      <c r="A868" s="78"/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5.75" customHeight="1" x14ac:dyDescent="0.25">
      <c r="A869" s="78"/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5.75" customHeight="1" x14ac:dyDescent="0.25">
      <c r="A870" s="78"/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5.75" customHeight="1" x14ac:dyDescent="0.25">
      <c r="A871" s="78"/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5.75" customHeight="1" x14ac:dyDescent="0.25">
      <c r="A872" s="78"/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5.75" customHeight="1" x14ac:dyDescent="0.25">
      <c r="A873" s="78"/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5.75" customHeight="1" x14ac:dyDescent="0.25">
      <c r="A874" s="78"/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5.75" customHeight="1" x14ac:dyDescent="0.25">
      <c r="A875" s="78"/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5.75" customHeight="1" x14ac:dyDescent="0.25">
      <c r="A876" s="78"/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5.75" customHeight="1" x14ac:dyDescent="0.25">
      <c r="A877" s="78"/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5.75" customHeight="1" x14ac:dyDescent="0.25">
      <c r="A878" s="78"/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5.75" customHeight="1" x14ac:dyDescent="0.25">
      <c r="A879" s="78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5.75" customHeight="1" x14ac:dyDescent="0.25">
      <c r="A880" s="78"/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5.75" customHeight="1" x14ac:dyDescent="0.25">
      <c r="A881" s="78"/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5.75" customHeight="1" x14ac:dyDescent="0.25">
      <c r="A882" s="78"/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5.75" customHeight="1" x14ac:dyDescent="0.25">
      <c r="A883" s="78"/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5.75" customHeight="1" x14ac:dyDescent="0.25">
      <c r="A884" s="7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5.75" customHeight="1" x14ac:dyDescent="0.25">
      <c r="A885" s="78"/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5.75" customHeight="1" x14ac:dyDescent="0.25">
      <c r="A886" s="78"/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5.75" customHeight="1" x14ac:dyDescent="0.25">
      <c r="A887" s="78"/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5.75" customHeight="1" x14ac:dyDescent="0.25">
      <c r="A888" s="78"/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5.75" customHeight="1" x14ac:dyDescent="0.25">
      <c r="A889" s="78"/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5.75" customHeight="1" x14ac:dyDescent="0.25">
      <c r="A890" s="78"/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5.75" customHeight="1" x14ac:dyDescent="0.25">
      <c r="A891" s="78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5.75" customHeight="1" x14ac:dyDescent="0.25">
      <c r="A892" s="78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5.75" customHeight="1" x14ac:dyDescent="0.25">
      <c r="A893" s="78"/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5.75" customHeight="1" x14ac:dyDescent="0.25">
      <c r="A894" s="78"/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5.75" customHeight="1" x14ac:dyDescent="0.25">
      <c r="A895" s="78"/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5.75" customHeight="1" x14ac:dyDescent="0.25">
      <c r="A896" s="78"/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5.75" customHeight="1" x14ac:dyDescent="0.25">
      <c r="A897" s="78"/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5.75" customHeight="1" x14ac:dyDescent="0.25">
      <c r="A898" s="78"/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5.75" customHeight="1" x14ac:dyDescent="0.25">
      <c r="A899" s="78"/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5.75" customHeight="1" x14ac:dyDescent="0.25">
      <c r="A900" s="78"/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5.75" customHeight="1" x14ac:dyDescent="0.25">
      <c r="A901" s="78"/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5.75" customHeight="1" x14ac:dyDescent="0.25">
      <c r="A902" s="78"/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5.75" customHeight="1" x14ac:dyDescent="0.25">
      <c r="A903" s="78"/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5.75" customHeight="1" x14ac:dyDescent="0.25">
      <c r="A904" s="78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5.75" customHeight="1" x14ac:dyDescent="0.25">
      <c r="A905" s="78"/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5.75" customHeight="1" x14ac:dyDescent="0.25">
      <c r="A906" s="78"/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5.75" customHeight="1" x14ac:dyDescent="0.25">
      <c r="A907" s="78"/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5.75" customHeight="1" x14ac:dyDescent="0.25">
      <c r="A908" s="78"/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5.75" customHeight="1" x14ac:dyDescent="0.25">
      <c r="A909" s="78"/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5.75" customHeight="1" x14ac:dyDescent="0.25">
      <c r="A910" s="78"/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5.75" customHeight="1" x14ac:dyDescent="0.25">
      <c r="A911" s="78"/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5.75" customHeight="1" x14ac:dyDescent="0.25">
      <c r="A912" s="78"/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5.75" customHeight="1" x14ac:dyDescent="0.25">
      <c r="A913" s="78"/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5.75" customHeight="1" x14ac:dyDescent="0.25">
      <c r="A914" s="78"/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5.75" customHeight="1" x14ac:dyDescent="0.25">
      <c r="A915" s="78"/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5.75" customHeight="1" x14ac:dyDescent="0.25">
      <c r="A916" s="78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5.75" customHeight="1" x14ac:dyDescent="0.25">
      <c r="A917" s="78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5.75" customHeight="1" x14ac:dyDescent="0.25">
      <c r="A918" s="78"/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5.75" customHeight="1" x14ac:dyDescent="0.25">
      <c r="A919" s="78"/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5.75" customHeight="1" x14ac:dyDescent="0.25">
      <c r="A920" s="78"/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5.75" customHeight="1" x14ac:dyDescent="0.25">
      <c r="A921" s="78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5.75" customHeight="1" x14ac:dyDescent="0.25">
      <c r="A922" s="78"/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5.75" customHeight="1" x14ac:dyDescent="0.25">
      <c r="A923" s="78"/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5.75" customHeight="1" x14ac:dyDescent="0.25">
      <c r="A924" s="78"/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5.75" customHeight="1" x14ac:dyDescent="0.25">
      <c r="A925" s="78"/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5.75" customHeight="1" x14ac:dyDescent="0.25">
      <c r="A926" s="78"/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5.75" customHeight="1" x14ac:dyDescent="0.25">
      <c r="A927" s="78"/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5.75" customHeight="1" x14ac:dyDescent="0.25">
      <c r="A928" s="78"/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5.75" customHeight="1" x14ac:dyDescent="0.25">
      <c r="A929" s="78"/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5.75" customHeight="1" x14ac:dyDescent="0.25">
      <c r="A930" s="78"/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5.75" customHeight="1" x14ac:dyDescent="0.25">
      <c r="A931" s="78"/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5.75" customHeight="1" x14ac:dyDescent="0.25">
      <c r="A932" s="78"/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5.75" customHeight="1" x14ac:dyDescent="0.25">
      <c r="A933" s="78"/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5.75" customHeight="1" x14ac:dyDescent="0.25">
      <c r="A934" s="78"/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5.75" customHeight="1" x14ac:dyDescent="0.25">
      <c r="A935" s="78"/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5.75" customHeight="1" x14ac:dyDescent="0.25">
      <c r="A936" s="78"/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5.75" customHeight="1" x14ac:dyDescent="0.25">
      <c r="A937" s="78"/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5.75" customHeight="1" x14ac:dyDescent="0.25">
      <c r="A938" s="78"/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5.75" customHeight="1" x14ac:dyDescent="0.25">
      <c r="A939" s="78"/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5.75" customHeight="1" x14ac:dyDescent="0.25">
      <c r="A940" s="78"/>
      <c r="B940" s="78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5.75" customHeight="1" x14ac:dyDescent="0.25">
      <c r="A941" s="78"/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5.75" customHeight="1" x14ac:dyDescent="0.25">
      <c r="A942" s="78"/>
      <c r="B942" s="78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5.75" customHeight="1" x14ac:dyDescent="0.25">
      <c r="A943" s="78"/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5.75" customHeight="1" x14ac:dyDescent="0.25">
      <c r="A944" s="78"/>
      <c r="B944" s="78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5.75" customHeight="1" x14ac:dyDescent="0.25">
      <c r="A945" s="78"/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5.75" customHeight="1" x14ac:dyDescent="0.25">
      <c r="A946" s="78"/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5.75" customHeight="1" x14ac:dyDescent="0.25">
      <c r="A947" s="78"/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5.75" customHeight="1" x14ac:dyDescent="0.25">
      <c r="A948" s="78"/>
      <c r="B948" s="78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5.75" customHeight="1" x14ac:dyDescent="0.25">
      <c r="A949" s="78"/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5.75" customHeight="1" x14ac:dyDescent="0.25">
      <c r="A950" s="78"/>
      <c r="B950" s="78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5.75" customHeight="1" x14ac:dyDescent="0.25">
      <c r="A951" s="78"/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5.75" customHeight="1" x14ac:dyDescent="0.25">
      <c r="A952" s="78"/>
      <c r="B952" s="78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5.75" customHeight="1" x14ac:dyDescent="0.25">
      <c r="A953" s="78"/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5.75" customHeight="1" x14ac:dyDescent="0.25">
      <c r="A954" s="78"/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5.75" customHeight="1" x14ac:dyDescent="0.25">
      <c r="A955" s="78"/>
      <c r="B955" s="78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5.75" customHeight="1" x14ac:dyDescent="0.25">
      <c r="A956" s="78"/>
      <c r="B956" s="78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5.75" customHeight="1" x14ac:dyDescent="0.25">
      <c r="A957" s="78"/>
      <c r="B957" s="78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5.75" customHeight="1" x14ac:dyDescent="0.25">
      <c r="A958" s="78"/>
      <c r="B958" s="78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5.75" customHeight="1" x14ac:dyDescent="0.25">
      <c r="A959" s="78"/>
      <c r="B959" s="78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5.75" customHeight="1" x14ac:dyDescent="0.25">
      <c r="A960" s="78"/>
      <c r="B960" s="78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5.75" customHeight="1" x14ac:dyDescent="0.25">
      <c r="A961" s="78"/>
      <c r="B961" s="78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5.75" customHeight="1" x14ac:dyDescent="0.25">
      <c r="A962" s="78"/>
      <c r="B962" s="78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5.75" customHeight="1" x14ac:dyDescent="0.25">
      <c r="A963" s="78"/>
      <c r="B963" s="78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5.75" customHeight="1" x14ac:dyDescent="0.25">
      <c r="A964" s="78"/>
      <c r="B964" s="78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5.75" customHeight="1" x14ac:dyDescent="0.25">
      <c r="A965" s="78"/>
      <c r="B965" s="78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5.75" customHeight="1" x14ac:dyDescent="0.25">
      <c r="A966" s="78"/>
      <c r="B966" s="78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5.75" customHeight="1" x14ac:dyDescent="0.25">
      <c r="A967" s="78"/>
      <c r="B967" s="78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5.75" customHeight="1" x14ac:dyDescent="0.25">
      <c r="A968" s="78"/>
      <c r="B968" s="78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5.75" customHeight="1" x14ac:dyDescent="0.25">
      <c r="A969" s="78"/>
      <c r="B969" s="78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5.75" customHeight="1" x14ac:dyDescent="0.25">
      <c r="A970" s="78"/>
      <c r="B970" s="78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5.75" customHeight="1" x14ac:dyDescent="0.25">
      <c r="A971" s="78"/>
      <c r="B971" s="78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5.75" customHeight="1" x14ac:dyDescent="0.25">
      <c r="A972" s="78"/>
      <c r="B972" s="78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5.75" customHeight="1" x14ac:dyDescent="0.25">
      <c r="A973" s="78"/>
      <c r="B973" s="78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5.75" customHeight="1" x14ac:dyDescent="0.25">
      <c r="A974" s="78"/>
      <c r="B974" s="78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5.75" customHeight="1" x14ac:dyDescent="0.25">
      <c r="A975" s="78"/>
      <c r="B975" s="78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5.75" customHeight="1" x14ac:dyDescent="0.25">
      <c r="A976" s="78"/>
      <c r="B976" s="78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5.75" customHeight="1" x14ac:dyDescent="0.25">
      <c r="A977" s="78"/>
      <c r="B977" s="78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5.75" customHeight="1" x14ac:dyDescent="0.25">
      <c r="A978" s="78"/>
      <c r="B978" s="78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5.75" customHeight="1" x14ac:dyDescent="0.25">
      <c r="A979" s="78"/>
      <c r="B979" s="78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5.75" customHeight="1" x14ac:dyDescent="0.25">
      <c r="A980" s="78"/>
      <c r="B980" s="78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5.75" customHeight="1" x14ac:dyDescent="0.25">
      <c r="A981" s="78"/>
      <c r="B981" s="78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5.75" customHeight="1" x14ac:dyDescent="0.25">
      <c r="A982" s="78"/>
      <c r="B982" s="78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5.75" customHeight="1" x14ac:dyDescent="0.25">
      <c r="A983" s="78"/>
      <c r="B983" s="78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5.75" customHeight="1" x14ac:dyDescent="0.25">
      <c r="A984" s="78"/>
      <c r="B984" s="78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5.75" customHeight="1" x14ac:dyDescent="0.25">
      <c r="A985" s="78"/>
      <c r="B985" s="78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5.75" customHeight="1" x14ac:dyDescent="0.25">
      <c r="A986" s="78"/>
      <c r="B986" s="78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5.75" customHeight="1" x14ac:dyDescent="0.25">
      <c r="A987" s="78"/>
      <c r="B987" s="78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5.75" customHeight="1" x14ac:dyDescent="0.25">
      <c r="A988" s="78"/>
      <c r="B988" s="78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5.75" customHeight="1" x14ac:dyDescent="0.25">
      <c r="A989" s="78"/>
      <c r="B989" s="78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5.75" customHeight="1" x14ac:dyDescent="0.25">
      <c r="A990" s="78"/>
      <c r="B990" s="78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5.75" customHeight="1" x14ac:dyDescent="0.25">
      <c r="A991" s="78"/>
      <c r="B991" s="78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5.75" customHeight="1" x14ac:dyDescent="0.25">
      <c r="A992" s="78"/>
      <c r="B992" s="78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5.75" customHeight="1" x14ac:dyDescent="0.25">
      <c r="A993" s="78"/>
      <c r="B993" s="78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5.75" customHeight="1" x14ac:dyDescent="0.25">
      <c r="A994" s="78"/>
      <c r="B994" s="78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5.75" customHeight="1" x14ac:dyDescent="0.25">
      <c r="A995" s="78"/>
      <c r="B995" s="78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5.75" customHeight="1" x14ac:dyDescent="0.25">
      <c r="A996" s="78"/>
      <c r="B996" s="78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5.75" customHeight="1" x14ac:dyDescent="0.25">
      <c r="A997" s="78"/>
      <c r="B997" s="78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5.75" customHeight="1" x14ac:dyDescent="0.25">
      <c r="A998" s="78"/>
      <c r="B998" s="78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5.75" customHeight="1" x14ac:dyDescent="0.25">
      <c r="A999" s="78"/>
      <c r="B999" s="78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5.75" customHeight="1" x14ac:dyDescent="0.25">
      <c r="A1000" s="78"/>
      <c r="B1000" s="78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</sheetData>
  <sheetProtection algorithmName="SHA-512" hashValue="Syk/RVBmHi1I6rhqJ8EviA0rRGoz25Ix+P3c7Kbn5xY4xf3Kcp1fO7ts7gfLvRbYqWOVrt08LdUt1wiYx8Qgrw==" saltValue="83YixrcppQs5iBJVvYeYuA==" spinCount="100000" sheet="1" objects="1" scenarios="1"/>
  <mergeCells count="6">
    <mergeCell ref="A1:H1"/>
    <mergeCell ref="A2:H2"/>
    <mergeCell ref="A3:H3"/>
    <mergeCell ref="E54:H54"/>
    <mergeCell ref="A55:B55"/>
    <mergeCell ref="E55:H5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Cesar Vasquez Bustos</cp:lastModifiedBy>
  <dcterms:created xsi:type="dcterms:W3CDTF">2023-01-18T13:40:29Z</dcterms:created>
  <dcterms:modified xsi:type="dcterms:W3CDTF">2026-08-19T21:59:29Z</dcterms:modified>
</cp:coreProperties>
</file>