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5B33CB7A-BD11-452F-B957-144611AE203F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H13" i="1"/>
  <c r="I13" i="1" s="1"/>
  <c r="I11" i="1"/>
  <c r="H22" i="1"/>
  <c r="G22" i="1"/>
  <c r="G47" i="1"/>
  <c r="B21" i="1"/>
  <c r="I30" i="1"/>
  <c r="I37" i="1"/>
  <c r="K36" i="1" s="1"/>
  <c r="I40" i="1" l="1"/>
  <c r="I26" i="1" l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B51" i="1" l="1"/>
  <c r="H27" i="1"/>
  <c r="I27" i="1"/>
  <c r="K27" i="1" s="1"/>
  <c r="K51" i="1" l="1"/>
</calcChain>
</file>

<file path=xl/sharedStrings.xml><?xml version="1.0" encoding="utf-8"?>
<sst xmlns="http://schemas.openxmlformats.org/spreadsheetml/2006/main" count="139" uniqueCount="116">
  <si>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</si>
  <si>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</si>
  <si>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</si>
  <si>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</si>
  <si>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</si>
  <si>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</si>
  <si>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</si>
  <si>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</si>
  <si>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</si>
  <si>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</si>
  <si>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</si>
  <si>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</si>
  <si>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</si>
  <si>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</si>
  <si>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</si>
  <si>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</si>
  <si>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</si>
  <si>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</si>
  <si>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</si>
  <si>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</si>
  <si>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</si>
  <si>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</si>
  <si>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</si>
  <si>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</si>
  <si>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</si>
  <si>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</si>
  <si>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</si>
  <si>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</si>
  <si>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</si>
  <si>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</si>
  <si>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</si>
  <si>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</si>
  <si>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</si>
  <si>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</si>
  <si>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</si>
  <si>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</si>
  <si>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</si>
  <si>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</si>
  <si>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</si>
  <si>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</si>
  <si>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</si>
  <si>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</si>
  <si>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</si>
  <si>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</si>
  <si>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</si>
  <si>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</si>
  <si>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</si>
  <si>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</si>
  <si>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</si>
  <si>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</si>
  <si>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</si>
  <si>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</si>
  <si>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</si>
  <si>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</si>
  <si>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</si>
  <si>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</si>
  <si>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</si>
  <si>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</si>
  <si>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</si>
  <si>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</si>
  <si>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</si>
  <si>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</si>
  <si>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</si>
  <si>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</si>
  <si>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</si>
  <si>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</si>
  <si>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</si>
  <si>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</si>
  <si>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</si>
  <si>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</si>
  <si>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</si>
  <si>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</si>
  <si>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</si>
  <si>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</si>
  <si>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</si>
  <si>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</si>
  <si>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</si>
  <si>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</si>
  <si>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</si>
  <si>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</si>
  <si>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</si>
  <si>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</si>
  <si>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</si>
  <si>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</si>
  <si>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</si>
  <si>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</si>
  <si>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</si>
  <si>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</si>
  <si>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</si>
  <si>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</si>
  <si>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</si>
  <si>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</si>
  <si>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</si>
  <si>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</si>
  <si>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 xml:space="preserve">KAREN LOPEZ </t>
  </si>
  <si>
    <t>LUCIA MORALES</t>
  </si>
  <si>
    <t>COMISION JURIDICA</t>
  </si>
  <si>
    <t>REINT PAGO BUS 50%</t>
  </si>
  <si>
    <t xml:space="preserve">coffe break </t>
  </si>
  <si>
    <t>COMISION MEDIO AMBIENTE</t>
  </si>
  <si>
    <t>COMISION RURALIDAD</t>
  </si>
  <si>
    <t>COMISION COMUNICACIONES</t>
  </si>
  <si>
    <t>PAGO REEMBOLSOS CONGRESO</t>
  </si>
  <si>
    <t xml:space="preserve">     ESTADO DE INGRESOS Y EGRESOS NOVIEMBRE 2025</t>
  </si>
  <si>
    <t>CARTOLA BANCO                        $ 65.866.263</t>
  </si>
  <si>
    <t>COMISION PENSIONADOS</t>
  </si>
  <si>
    <t>OCT</t>
  </si>
  <si>
    <t>NOTEBOOK HACER</t>
  </si>
  <si>
    <t>CONGRESO VALPARAISO</t>
  </si>
  <si>
    <t xml:space="preserve">COMISION CAPACITACION </t>
  </si>
  <si>
    <t>MIRTHA INOSTROZA OCT-NOV</t>
  </si>
  <si>
    <t>ROBINSON HERNANDEZ SEPT-OCT</t>
  </si>
  <si>
    <t xml:space="preserve">PAOLA ERAZO OCT-NOV </t>
  </si>
  <si>
    <t xml:space="preserve">  TOTAL DE EGRESOS                                                $ 20.339.588</t>
  </si>
  <si>
    <t>TOTAL INGRESOS                             $ 86.206.320</t>
  </si>
  <si>
    <t>SALDO DICIEMBRE 2025              $ 65.866.732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</si>
</sst>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E54" sqref="E54:G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19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8" t="s">
        <v>103</v>
      </c>
      <c r="B3" s="128"/>
      <c r="C3" s="128"/>
      <c r="D3" s="128"/>
      <c r="E3" s="128"/>
      <c r="F3" s="128"/>
      <c r="G3" s="128"/>
      <c r="H3" s="128"/>
      <c r="I3" s="128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8"/>
      <c r="L4" s="128"/>
      <c r="M4" s="128"/>
      <c r="N4" s="128"/>
      <c r="O4" s="128"/>
      <c r="P4" s="128"/>
      <c r="Q4" s="128"/>
      <c r="R4" s="128"/>
      <c r="S4" s="128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67458495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67458026</v>
      </c>
      <c r="D7" s="18"/>
      <c r="E7" s="19"/>
      <c r="F7" s="20" t="s">
        <v>74</v>
      </c>
      <c r="G7" s="21" t="s">
        <v>106</v>
      </c>
      <c r="H7" s="22">
        <v>8349</v>
      </c>
      <c r="I7" s="23">
        <v>8933430</v>
      </c>
      <c r="L7" s="24"/>
    </row>
    <row r="8" spans="1:19" x14ac:dyDescent="0.25">
      <c r="A8" s="129" t="s">
        <v>8</v>
      </c>
      <c r="B8" s="129"/>
      <c r="C8" s="129"/>
      <c r="D8" s="129"/>
      <c r="E8" s="129"/>
      <c r="F8" s="20" t="s">
        <v>88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106</v>
      </c>
      <c r="H9" s="28">
        <v>8349</v>
      </c>
      <c r="I9" s="23">
        <v>1043625</v>
      </c>
      <c r="K9" s="24"/>
      <c r="L9" s="24"/>
    </row>
    <row r="10" spans="1:19" x14ac:dyDescent="0.25">
      <c r="A10" s="114" t="s">
        <v>12</v>
      </c>
      <c r="B10" s="30">
        <v>328500</v>
      </c>
      <c r="C10" s="31"/>
      <c r="D10" s="31"/>
      <c r="E10" s="32"/>
      <c r="F10" s="20" t="s">
        <v>89</v>
      </c>
      <c r="G10" s="113"/>
      <c r="H10" s="112"/>
      <c r="I10" s="33">
        <v>160000</v>
      </c>
      <c r="J10" s="34"/>
      <c r="K10" s="35"/>
      <c r="L10" s="35"/>
    </row>
    <row r="11" spans="1:19" x14ac:dyDescent="0.25">
      <c r="A11" s="114" t="s">
        <v>13</v>
      </c>
      <c r="B11" s="32">
        <v>1387000</v>
      </c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1583907+593965+750000</f>
        <v>2927872</v>
      </c>
      <c r="K11" s="36"/>
      <c r="M11" s="37"/>
    </row>
    <row r="12" spans="1:19" x14ac:dyDescent="0.25">
      <c r="A12" s="114" t="s">
        <v>14</v>
      </c>
      <c r="B12" s="31">
        <v>657000</v>
      </c>
      <c r="C12" s="31"/>
      <c r="D12" s="31"/>
      <c r="E12" s="32"/>
      <c r="F12" s="20" t="s">
        <v>83</v>
      </c>
      <c r="G12" s="121"/>
      <c r="H12" s="38"/>
      <c r="I12" s="39"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>
        <v>587650</v>
      </c>
      <c r="C13" s="31"/>
      <c r="D13" s="31"/>
      <c r="E13" s="31"/>
      <c r="F13" s="20" t="s">
        <v>78</v>
      </c>
      <c r="G13" s="21"/>
      <c r="H13" s="21">
        <f>2700+28743+42790+17850+10862+36190+56540+74710+33330</f>
        <v>303715</v>
      </c>
      <c r="I13" s="80">
        <f>+H13</f>
        <v>303715</v>
      </c>
      <c r="K13" s="42"/>
      <c r="L13" s="37"/>
    </row>
    <row r="14" spans="1:19" x14ac:dyDescent="0.25">
      <c r="A14" s="114" t="s">
        <v>19</v>
      </c>
      <c r="B14" s="31">
        <v>529250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237250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13368642</v>
      </c>
      <c r="L16" s="37"/>
    </row>
    <row r="17" spans="1:14" ht="15.75" thickBot="1" x14ac:dyDescent="0.3">
      <c r="A17" s="114" t="s">
        <v>24</v>
      </c>
      <c r="B17" s="31">
        <v>642400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>
        <v>2920000</v>
      </c>
      <c r="C18" s="31">
        <v>40000</v>
      </c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>
        <v>518300</v>
      </c>
      <c r="C19" s="31"/>
      <c r="D19" s="31"/>
      <c r="E19" s="32"/>
      <c r="F19" s="57" t="s">
        <v>95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/>
      <c r="C20" s="31"/>
      <c r="D20" s="31"/>
      <c r="E20" s="31"/>
      <c r="F20" s="57" t="s">
        <v>112</v>
      </c>
      <c r="G20" s="58">
        <f>112000+112000</f>
        <v>224000</v>
      </c>
      <c r="H20" s="58">
        <f>112000+104000</f>
        <v>216000</v>
      </c>
      <c r="I20" s="16">
        <f t="shared" ref="I20:I26" si="0">SUM(G20:H20)</f>
        <v>440000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f>593125+593125</f>
        <v>1186250</v>
      </c>
      <c r="C21" s="31"/>
      <c r="D21" s="31"/>
      <c r="E21" s="32"/>
      <c r="F21" s="57" t="s">
        <v>93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>
        <v>228125</v>
      </c>
      <c r="C22" s="31"/>
      <c r="D22" s="31"/>
      <c r="E22" s="32"/>
      <c r="F22" s="63" t="s">
        <v>110</v>
      </c>
      <c r="G22" s="21">
        <f>136000+112000</f>
        <v>248000</v>
      </c>
      <c r="H22" s="21">
        <f>144000+112000</f>
        <v>256000</v>
      </c>
      <c r="I22" s="16">
        <f t="shared" si="0"/>
        <v>504000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90</v>
      </c>
      <c r="G23" s="21">
        <v>160000</v>
      </c>
      <c r="H23" s="21">
        <v>160000</v>
      </c>
      <c r="I23" s="16">
        <f t="shared" si="0"/>
        <v>320000</v>
      </c>
      <c r="J23" s="64"/>
      <c r="K23" s="62"/>
      <c r="L23" s="37"/>
    </row>
    <row r="24" spans="1:14" ht="15.75" thickBot="1" x14ac:dyDescent="0.3">
      <c r="A24" s="114" t="s">
        <v>36</v>
      </c>
      <c r="B24" s="31"/>
      <c r="C24" s="31"/>
      <c r="D24" s="31"/>
      <c r="E24" s="32"/>
      <c r="F24" s="57" t="s">
        <v>111</v>
      </c>
      <c r="G24" s="21">
        <v>248000</v>
      </c>
      <c r="H24" s="21">
        <v>248000</v>
      </c>
      <c r="I24" s="16">
        <f t="shared" si="0"/>
        <v>496000</v>
      </c>
      <c r="K24" s="62"/>
      <c r="L24" s="37"/>
    </row>
    <row r="25" spans="1:14" ht="15.75" thickBot="1" x14ac:dyDescent="0.3">
      <c r="A25" s="114" t="s">
        <v>38</v>
      </c>
      <c r="B25" s="31">
        <v>401500</v>
      </c>
      <c r="C25" s="31"/>
      <c r="D25" s="31"/>
      <c r="E25" s="32"/>
      <c r="F25" s="57" t="s">
        <v>94</v>
      </c>
      <c r="G25" s="21"/>
      <c r="H25" s="21"/>
      <c r="I25" s="16">
        <f t="shared" si="0"/>
        <v>0</v>
      </c>
      <c r="K25" s="65" t="s">
        <v>37</v>
      </c>
    </row>
    <row r="26" spans="1:14" x14ac:dyDescent="0.25">
      <c r="A26" s="114" t="s">
        <v>39</v>
      </c>
      <c r="B26" s="31">
        <v>292000</v>
      </c>
      <c r="C26" s="31"/>
      <c r="D26" s="31"/>
      <c r="E26" s="32"/>
      <c r="F26" s="66" t="s">
        <v>87</v>
      </c>
      <c r="G26" s="67">
        <v>128000</v>
      </c>
      <c r="H26" s="67">
        <v>128000</v>
      </c>
      <c r="I26" s="16">
        <f t="shared" si="0"/>
        <v>256000</v>
      </c>
      <c r="K26" s="65"/>
    </row>
    <row r="27" spans="1:14" ht="15.75" thickBot="1" x14ac:dyDescent="0.3">
      <c r="A27" s="114" t="s">
        <v>41</v>
      </c>
      <c r="B27" s="31">
        <v>246375</v>
      </c>
      <c r="C27" s="31"/>
      <c r="D27" s="31"/>
      <c r="E27" s="32"/>
      <c r="F27" s="68" t="s">
        <v>40</v>
      </c>
      <c r="G27" s="69">
        <f>SUM(G19:G26)</f>
        <v>1008000</v>
      </c>
      <c r="H27" s="69">
        <f>SUM(H19:H26)</f>
        <v>1008000</v>
      </c>
      <c r="I27" s="70">
        <f>SUM(I19:I26)</f>
        <v>2016000</v>
      </c>
      <c r="J27" s="71"/>
      <c r="K27" s="72">
        <f>+I27</f>
        <v>2016000</v>
      </c>
    </row>
    <row r="28" spans="1:14" x14ac:dyDescent="0.25">
      <c r="A28" s="114" t="s">
        <v>42</v>
      </c>
      <c r="B28" s="31">
        <v>1754700</v>
      </c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1868800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105</v>
      </c>
      <c r="G30" s="21">
        <v>60000</v>
      </c>
      <c r="H30" s="79"/>
      <c r="I30" s="80">
        <f>SUM(G30:G35)</f>
        <v>819000</v>
      </c>
      <c r="J30" s="81"/>
    </row>
    <row r="31" spans="1:14" ht="15.75" customHeight="1" x14ac:dyDescent="0.25">
      <c r="A31" s="114" t="s">
        <v>46</v>
      </c>
      <c r="B31" s="31">
        <v>355875</v>
      </c>
      <c r="C31" s="31"/>
      <c r="D31" s="31"/>
      <c r="E31" s="32"/>
      <c r="F31" s="20" t="s">
        <v>109</v>
      </c>
      <c r="G31" s="21">
        <v>759000</v>
      </c>
      <c r="H31" s="21"/>
      <c r="I31" s="82">
        <v>0</v>
      </c>
      <c r="K31" s="64">
        <f>+I30</f>
        <v>819000</v>
      </c>
    </row>
    <row r="32" spans="1:14" ht="15.75" customHeight="1" x14ac:dyDescent="0.25">
      <c r="A32" s="114" t="s">
        <v>47</v>
      </c>
      <c r="B32" s="31">
        <v>618675</v>
      </c>
      <c r="C32" s="31"/>
      <c r="D32" s="31"/>
      <c r="E32" s="32"/>
      <c r="F32" s="20" t="s">
        <v>96</v>
      </c>
      <c r="G32" s="21"/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100</v>
      </c>
      <c r="G33" s="111"/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99</v>
      </c>
      <c r="G34" s="44"/>
      <c r="H34" s="41"/>
      <c r="I34" s="41"/>
    </row>
    <row r="35" spans="1:14" ht="15.75" customHeight="1" x14ac:dyDescent="0.25">
      <c r="A35" s="114" t="s">
        <v>79</v>
      </c>
      <c r="B35" s="31">
        <v>759200</v>
      </c>
      <c r="C35" s="31"/>
      <c r="D35" s="31"/>
      <c r="E35" s="32"/>
      <c r="F35" s="20" t="s">
        <v>101</v>
      </c>
      <c r="G35" s="123"/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/>
      <c r="H36" s="44"/>
      <c r="I36" s="82"/>
      <c r="K36" s="60">
        <f>+I37</f>
        <v>294000</v>
      </c>
    </row>
    <row r="37" spans="1:14" x14ac:dyDescent="0.25">
      <c r="A37" s="114" t="s">
        <v>52</v>
      </c>
      <c r="B37" s="31">
        <v>2299500</v>
      </c>
      <c r="C37" s="31"/>
      <c r="D37" s="31"/>
      <c r="E37" s="32"/>
      <c r="F37" s="20" t="s">
        <v>98</v>
      </c>
      <c r="G37" s="44">
        <v>294000</v>
      </c>
      <c r="H37" s="44"/>
      <c r="I37" s="85">
        <f>+G37</f>
        <v>294000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/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>
        <v>93075</v>
      </c>
      <c r="C40" s="31"/>
      <c r="D40" s="31"/>
      <c r="E40" s="32">
        <v>53625</v>
      </c>
      <c r="F40" s="47" t="s">
        <v>56</v>
      </c>
      <c r="G40" s="44"/>
      <c r="H40" s="88"/>
      <c r="I40" s="77">
        <f>+G42</f>
        <v>450970</v>
      </c>
      <c r="J40" s="24"/>
      <c r="K40" s="86">
        <f>+I40</f>
        <v>450970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/>
      <c r="C42" s="31"/>
      <c r="D42" s="31"/>
      <c r="E42" s="32"/>
      <c r="F42" s="90" t="s">
        <v>107</v>
      </c>
      <c r="G42" s="91">
        <v>450970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3390976</v>
      </c>
      <c r="K45" s="64">
        <f>+I45</f>
        <v>3390976</v>
      </c>
    </row>
    <row r="46" spans="1:14" x14ac:dyDescent="0.25">
      <c r="A46" s="118" t="s">
        <v>62</v>
      </c>
      <c r="B46" s="115">
        <v>211700</v>
      </c>
      <c r="C46" s="31"/>
      <c r="D46" s="31"/>
      <c r="E46" s="32"/>
      <c r="F46" s="90" t="s">
        <v>108</v>
      </c>
      <c r="G46" s="91">
        <v>105976</v>
      </c>
      <c r="H46" s="44"/>
      <c r="I46" s="102"/>
      <c r="K46" s="64"/>
    </row>
    <row r="47" spans="1:14" x14ac:dyDescent="0.25">
      <c r="A47" s="118" t="s">
        <v>80</v>
      </c>
      <c r="B47" s="115">
        <v>62050</v>
      </c>
      <c r="C47" s="103"/>
      <c r="D47" s="103"/>
      <c r="E47" s="104"/>
      <c r="F47" s="20" t="s">
        <v>102</v>
      </c>
      <c r="G47" s="97">
        <f>200000+210000+200000+200000+675000+175000+200000+415000+235000+210000+165000+400000</f>
        <v>3285000</v>
      </c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97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18654200</v>
      </c>
      <c r="C51" s="107">
        <f t="shared" ref="C51:E51" si="1">SUM(C10:C50)</f>
        <v>40000</v>
      </c>
      <c r="D51" s="107">
        <f t="shared" si="1"/>
        <v>0</v>
      </c>
      <c r="E51" s="107">
        <f t="shared" si="1"/>
        <v>53625</v>
      </c>
      <c r="F51" s="90" t="s">
        <v>16</v>
      </c>
      <c r="G51" s="100"/>
      <c r="H51" s="108"/>
      <c r="I51" s="101"/>
      <c r="K51" s="64">
        <f>SUM(K5:K50)</f>
        <v>20339588</v>
      </c>
      <c r="M51" s="64" t="s">
        <v>16</v>
      </c>
    </row>
    <row r="52" spans="1:14" ht="15.75" thickBot="1" x14ac:dyDescent="0.3">
      <c r="A52" s="130" t="s">
        <v>114</v>
      </c>
      <c r="B52" s="131"/>
      <c r="C52" s="131"/>
      <c r="D52" s="131"/>
      <c r="E52" s="131"/>
      <c r="F52" s="132" t="s">
        <v>113</v>
      </c>
      <c r="G52" s="133"/>
      <c r="H52" s="133"/>
      <c r="I52" s="134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6" t="s">
        <v>115</v>
      </c>
      <c r="F53" s="126"/>
      <c r="G53" s="126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4" t="s">
        <v>104</v>
      </c>
      <c r="F54" s="125"/>
      <c r="G54" s="125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6" t="s">
        <v>66</v>
      </c>
      <c r="F55" s="126"/>
      <c r="G55" s="126"/>
      <c r="I55" s="76"/>
      <c r="K55" s="42"/>
      <c r="M55" t="s">
        <v>16</v>
      </c>
    </row>
    <row r="56" spans="1:14" x14ac:dyDescent="0.25">
      <c r="A56" s="35" t="s">
        <v>92</v>
      </c>
      <c r="B56" s="81"/>
      <c r="C56" s="81"/>
      <c r="D56" s="81"/>
      <c r="E56" s="109"/>
      <c r="F56" s="76"/>
      <c r="H56" s="35" t="s">
        <v>91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iNqnr1OP1DA9R/MNPvp1ETSjzPxxfm+T3rWgN2P9FgaRKgk3ro2jxzdFEaq3fyeWhPR9LdOCOvB1H6SlzujNFg==" saltValue="9GK73u+eIccB+EI42O1J2A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2025-12-26T16:04:39Z</cp:lastPrinted>
  <dcterms:created xsi:type="dcterms:W3CDTF">2022-12-19T12:55:55Z</dcterms:created>
  <dcterms:modified xsi:type="dcterms:W3CDTF">2026-01-12T14:15:54Z</dcterms:modified>
</cp:coreProperties>
</file>