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5\Ingresos y Egresos 2025\"/>
    </mc:Choice>
  </mc:AlternateContent>
  <xr:revisionPtr revIDLastSave="0" documentId="13_ncr:1_{586339CA-E2F3-491B-9707-2E7FD34AA8E1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37" i="1"/>
  <c r="G36" i="1"/>
  <c r="B13" i="1"/>
  <c r="I13" i="1" l="1"/>
  <c r="I35" i="1" l="1"/>
  <c r="I30" i="1"/>
  <c r="I12" i="1"/>
  <c r="I26" i="1"/>
  <c r="I45" i="1" l="1"/>
  <c r="I15" i="1"/>
  <c r="I16" i="1" l="1"/>
  <c r="K16" i="1" s="1"/>
  <c r="K31" i="1"/>
  <c r="E51" i="1"/>
  <c r="I25" i="1"/>
  <c r="C51" i="1"/>
  <c r="D51" i="1"/>
  <c r="K45" i="1"/>
  <c r="G27" i="1"/>
  <c r="I40" i="1"/>
  <c r="K40" i="1" s="1"/>
  <c r="I24" i="1"/>
  <c r="I23" i="1"/>
  <c r="I22" i="1"/>
  <c r="I21" i="1"/>
  <c r="I20" i="1"/>
  <c r="I19" i="1"/>
  <c r="I17" i="1"/>
  <c r="K17" i="1" s="1"/>
  <c r="K3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<sst xmlns="http://schemas.openxmlformats.org/spreadsheetml/2006/main" count="136" uniqueCount="114">
  <si>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</si>
  <si>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</si>
  <si>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</si>
  <si>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</si>
  <si>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</si>
  <si>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</si>
  <si>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</si>
  <si>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</si>
  <si>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</si>
  <si>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</si>
  <si>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</si>
  <si>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</si>
  <si>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</si>
  <si>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</si>
  <si>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</si>
  <si>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</si>
  <si>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</si>
  <si>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</si>
  <si>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</si>
  <si>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</si>
  <si>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</si>
  <si>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</si>
  <si>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</si>
  <si>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</si>
  <si>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</si>
  <si>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</si>
  <si>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</si>
  <si>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</si>
  <si>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</si>
  <si>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</si>
  <si>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</si>
  <si>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</si>
  <si>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</si>
  <si>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</si>
  <si>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</si>
  <si>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</si>
  <si>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</si>
  <si>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</si>
  <si>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</si>
  <si>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</si>
  <si>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</si>
  <si>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</si>
  <si>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</si>
  <si>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</si>
  <si>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</si>
  <si>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</si>
  <si>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</si>
  <si>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</si>
  <si>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</si>
  <si>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</si>
  <si>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</si>
  <si>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</si>
  <si>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</si>
  <si>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</si>
  <si>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</si>
  <si>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</si>
  <si>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</si>
  <si>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</si>
  <si>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</si>
  <si>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</si>
  <si>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</si>
  <si>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</si>
  <si>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</si>
  <si>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</si>
  <si>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</si>
  <si>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</si>
  <si>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</si>
  <si>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>MIRTHA INOSTROZA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</si>
  <si>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</si>
  <si>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</si>
  <si>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</si>
  <si>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</si>
  <si>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</si>
  <si>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</si>
  <si>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</si>
  <si>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</si>
  <si>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</si>
  <si>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</si>
  <si>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</si>
  <si>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</si>
  <si>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</si>
  <si>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</si>
  <si>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</si>
  <si>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</si>
  <si>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</si>
  <si>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aporte confusam</t>
  </si>
  <si>
    <t>web, imptos</t>
  </si>
  <si>
    <t>REEMBOLSO  F METROS</t>
  </si>
  <si>
    <t>REINT VIATICOS</t>
  </si>
  <si>
    <t>ROSARIO FUENZALIDA</t>
  </si>
  <si>
    <t>COTIZACIÓN I.S.P 2025</t>
  </si>
  <si>
    <t xml:space="preserve">FONO MOVIL  9 DIRIGENT@S </t>
  </si>
  <si>
    <t>CESAR VASQUEZ BUSTOS</t>
  </si>
  <si>
    <t xml:space="preserve">ROBINSON HERNANDEZ </t>
  </si>
  <si>
    <t xml:space="preserve">COMISION ELECTORAL </t>
  </si>
  <si>
    <t>MAR-ABR</t>
  </si>
  <si>
    <t xml:space="preserve">  TOTAL DE EGRESOS                                                $ 20.931.801</t>
  </si>
  <si>
    <t>GISLENA REYES VERGARA</t>
  </si>
  <si>
    <t>CÉSAR VÁSQUEZ BUSTOS</t>
  </si>
  <si>
    <t xml:space="preserve">     ESTADO DE INGRESOS Y EGRESOS MAYO 2025</t>
  </si>
  <si>
    <t>CARTOLA BANCO                        $ 89.568.274</t>
  </si>
  <si>
    <t xml:space="preserve">GISLENA REYES  </t>
  </si>
  <si>
    <t xml:space="preserve">PAOLA ERAZO </t>
  </si>
  <si>
    <t xml:space="preserve">coffe break mayo </t>
  </si>
  <si>
    <t xml:space="preserve">KAREN LOPEZ </t>
  </si>
  <si>
    <t>LUCIA MORALES</t>
  </si>
  <si>
    <t>ALMUERZOS BANDERAZO MINSAL</t>
  </si>
  <si>
    <t>LIENZO AGRESIONES MINSAL</t>
  </si>
  <si>
    <t>ALMUERZO CDR MAYO</t>
  </si>
  <si>
    <t>COMISION TECNICA</t>
  </si>
  <si>
    <t>COMISION JURIDICA</t>
  </si>
  <si>
    <t>COMISION CAPACITACION</t>
  </si>
  <si>
    <t>TOTAL INGRESOS                             $ 93.953.139</t>
  </si>
  <si>
    <t>SALDO JUNIO 2025                      $ 89.568.743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</si>
</sst>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H47" sqref="H47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9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3" t="s">
        <v>99</v>
      </c>
      <c r="B3" s="123"/>
      <c r="C3" s="123"/>
      <c r="D3" s="123"/>
      <c r="E3" s="123"/>
      <c r="F3" s="123"/>
      <c r="G3" s="123"/>
      <c r="H3" s="123"/>
      <c r="I3" s="123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 thickBot="1" x14ac:dyDescent="0.3">
      <c r="A5" s="4" t="s">
        <v>2</v>
      </c>
      <c r="B5" s="5"/>
      <c r="C5" s="5" t="s">
        <v>73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73768709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73768240</v>
      </c>
      <c r="D7" s="18"/>
      <c r="E7" s="19"/>
      <c r="F7" s="20" t="s">
        <v>75</v>
      </c>
      <c r="G7" s="21"/>
      <c r="H7" s="22">
        <v>7987</v>
      </c>
      <c r="I7" s="23">
        <v>0</v>
      </c>
      <c r="L7" s="24"/>
    </row>
    <row r="8" spans="1:19" x14ac:dyDescent="0.25">
      <c r="A8" s="124" t="s">
        <v>8</v>
      </c>
      <c r="B8" s="124"/>
      <c r="C8" s="124"/>
      <c r="D8" s="124"/>
      <c r="E8" s="124"/>
      <c r="F8" s="20" t="s">
        <v>90</v>
      </c>
      <c r="G8" s="25"/>
      <c r="H8" s="22">
        <v>7987</v>
      </c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82</v>
      </c>
      <c r="E9" s="110" t="s">
        <v>77</v>
      </c>
      <c r="F9" s="20" t="s">
        <v>76</v>
      </c>
      <c r="G9" s="21"/>
      <c r="H9" s="28">
        <v>7987</v>
      </c>
      <c r="I9" s="23">
        <v>0</v>
      </c>
      <c r="K9" s="24"/>
      <c r="L9" s="24"/>
    </row>
    <row r="10" spans="1:19" x14ac:dyDescent="0.25">
      <c r="A10" s="114" t="s">
        <v>12</v>
      </c>
      <c r="B10" s="30">
        <v>109500</v>
      </c>
      <c r="C10" s="31"/>
      <c r="D10" s="31"/>
      <c r="E10" s="32"/>
      <c r="F10" s="20" t="s">
        <v>91</v>
      </c>
      <c r="G10" s="113" t="s">
        <v>95</v>
      </c>
      <c r="H10" s="112"/>
      <c r="I10" s="33">
        <v>360000</v>
      </c>
      <c r="J10" s="34"/>
      <c r="K10" s="35"/>
      <c r="L10" s="35"/>
    </row>
    <row r="11" spans="1:19" x14ac:dyDescent="0.25">
      <c r="A11" s="114" t="s">
        <v>13</v>
      </c>
      <c r="B11" s="32">
        <v>1405250</v>
      </c>
      <c r="C11" s="32"/>
      <c r="D11" s="32"/>
      <c r="E11" s="32"/>
      <c r="F11" s="20" t="s">
        <v>74</v>
      </c>
      <c r="G11" s="122"/>
      <c r="H11" s="112" t="s">
        <v>16</v>
      </c>
      <c r="I11" s="23">
        <v>507980</v>
      </c>
      <c r="K11" s="36"/>
      <c r="M11" s="37"/>
    </row>
    <row r="12" spans="1:19" x14ac:dyDescent="0.25">
      <c r="A12" s="114" t="s">
        <v>14</v>
      </c>
      <c r="B12" s="31">
        <v>602250</v>
      </c>
      <c r="C12" s="31"/>
      <c r="D12" s="31"/>
      <c r="E12" s="32"/>
      <c r="F12" s="20" t="s">
        <v>84</v>
      </c>
      <c r="G12" s="121"/>
      <c r="H12" s="38"/>
      <c r="I12" s="39">
        <f>+G12</f>
        <v>0</v>
      </c>
      <c r="K12" s="40"/>
      <c r="L12" s="37"/>
      <c r="M12" s="37" t="s">
        <v>15</v>
      </c>
    </row>
    <row r="13" spans="1:19" x14ac:dyDescent="0.25">
      <c r="A13" s="114" t="s">
        <v>17</v>
      </c>
      <c r="B13" s="31">
        <f>1277475-133200</f>
        <v>1144275</v>
      </c>
      <c r="C13" s="31">
        <v>133200</v>
      </c>
      <c r="D13" s="31"/>
      <c r="E13" s="31"/>
      <c r="F13" s="20" t="s">
        <v>79</v>
      </c>
      <c r="G13" s="21">
        <f>15094+18400+2500+3955+5200+17850+4400+20500+5400</f>
        <v>93299</v>
      </c>
      <c r="H13" s="21">
        <v>0</v>
      </c>
      <c r="I13" s="80">
        <f>+G13</f>
        <v>93299</v>
      </c>
      <c r="K13" s="42"/>
      <c r="L13" s="37"/>
    </row>
    <row r="14" spans="1:19" x14ac:dyDescent="0.25">
      <c r="A14" s="114" t="s">
        <v>19</v>
      </c>
      <c r="B14" s="31">
        <v>259150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v>279225</v>
      </c>
      <c r="C15" s="31"/>
      <c r="D15" s="31"/>
      <c r="E15" s="46"/>
      <c r="F15" s="43" t="s">
        <v>86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/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961279</v>
      </c>
      <c r="L16" s="37"/>
    </row>
    <row r="17" spans="1:14" ht="15.75" thickBot="1" x14ac:dyDescent="0.3">
      <c r="A17" s="114" t="s">
        <v>24</v>
      </c>
      <c r="B17" s="31">
        <v>328500</v>
      </c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105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/>
      <c r="C20" s="31"/>
      <c r="D20" s="31"/>
      <c r="E20" s="31"/>
      <c r="F20" s="57" t="s">
        <v>102</v>
      </c>
      <c r="G20" s="58">
        <v>49000</v>
      </c>
      <c r="H20" s="58">
        <v>42000</v>
      </c>
      <c r="I20" s="16">
        <f t="shared" ref="I20:I26" si="0">SUM(G20:H20)</f>
        <v>91000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912500</v>
      </c>
      <c r="C21" s="31"/>
      <c r="D21" s="31"/>
      <c r="E21" s="32"/>
      <c r="F21" s="57" t="s">
        <v>101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>
        <v>456250</v>
      </c>
      <c r="C22" s="31"/>
      <c r="D22" s="31"/>
      <c r="E22" s="32"/>
      <c r="F22" s="63" t="s">
        <v>67</v>
      </c>
      <c r="G22" s="21">
        <v>49000</v>
      </c>
      <c r="H22" s="21">
        <v>49000</v>
      </c>
      <c r="I22" s="16">
        <f t="shared" si="0"/>
        <v>98000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92</v>
      </c>
      <c r="G23" s="21">
        <v>140000</v>
      </c>
      <c r="H23" s="21">
        <v>119000</v>
      </c>
      <c r="I23" s="16">
        <f t="shared" si="0"/>
        <v>259000</v>
      </c>
      <c r="J23" s="64"/>
      <c r="K23" s="62"/>
      <c r="L23" s="37"/>
    </row>
    <row r="24" spans="1:14" ht="15.75" thickBot="1" x14ac:dyDescent="0.3">
      <c r="A24" s="114" t="s">
        <v>36</v>
      </c>
      <c r="B24" s="31">
        <v>330325</v>
      </c>
      <c r="C24" s="31"/>
      <c r="D24" s="31"/>
      <c r="E24" s="32"/>
      <c r="F24" s="57" t="s">
        <v>93</v>
      </c>
      <c r="G24" s="21"/>
      <c r="H24" s="21"/>
      <c r="I24" s="16">
        <f t="shared" si="0"/>
        <v>0</v>
      </c>
      <c r="K24" s="62"/>
      <c r="L24" s="37"/>
    </row>
    <row r="25" spans="1:14" ht="15.75" thickBot="1" x14ac:dyDescent="0.3">
      <c r="A25" s="114" t="s">
        <v>38</v>
      </c>
      <c r="B25" s="31"/>
      <c r="C25" s="31"/>
      <c r="D25" s="31"/>
      <c r="E25" s="32"/>
      <c r="F25" s="57" t="s">
        <v>104</v>
      </c>
      <c r="G25" s="21">
        <v>42000</v>
      </c>
      <c r="H25" s="21">
        <v>42000</v>
      </c>
      <c r="I25" s="16">
        <f t="shared" si="0"/>
        <v>84000</v>
      </c>
      <c r="K25" s="65" t="s">
        <v>37</v>
      </c>
    </row>
    <row r="26" spans="1:14" x14ac:dyDescent="0.25">
      <c r="A26" s="114" t="s">
        <v>39</v>
      </c>
      <c r="B26" s="31">
        <v>584000</v>
      </c>
      <c r="C26" s="31"/>
      <c r="D26" s="31"/>
      <c r="E26" s="32"/>
      <c r="F26" s="66" t="s">
        <v>89</v>
      </c>
      <c r="G26" s="67">
        <v>70000</v>
      </c>
      <c r="H26" s="67">
        <v>56000</v>
      </c>
      <c r="I26" s="16">
        <f t="shared" si="0"/>
        <v>126000</v>
      </c>
      <c r="K26" s="65"/>
    </row>
    <row r="27" spans="1:14" ht="15.75" thickBot="1" x14ac:dyDescent="0.3">
      <c r="A27" s="114" t="s">
        <v>41</v>
      </c>
      <c r="B27" s="31"/>
      <c r="C27" s="31"/>
      <c r="D27" s="31"/>
      <c r="E27" s="32"/>
      <c r="F27" s="68" t="s">
        <v>40</v>
      </c>
      <c r="G27" s="69">
        <f>SUM(G19:G26)</f>
        <v>350000</v>
      </c>
      <c r="H27" s="69">
        <f>SUM(H19:H26)</f>
        <v>308000</v>
      </c>
      <c r="I27" s="70">
        <f>SUM(I19:I26)</f>
        <v>658000</v>
      </c>
      <c r="J27" s="71"/>
      <c r="K27" s="72">
        <f>+I27</f>
        <v>658000</v>
      </c>
    </row>
    <row r="28" spans="1:14" x14ac:dyDescent="0.25">
      <c r="A28" s="114" t="s">
        <v>42</v>
      </c>
      <c r="B28" s="31">
        <v>2463750</v>
      </c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2803200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111</v>
      </c>
      <c r="G30" s="21"/>
      <c r="H30" s="79"/>
      <c r="I30" s="80">
        <f>SUM(G30:G34)</f>
        <v>339517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94</v>
      </c>
      <c r="G31" s="21">
        <v>39517</v>
      </c>
      <c r="H31" s="21"/>
      <c r="I31" s="82">
        <v>0</v>
      </c>
      <c r="K31" s="64">
        <f>+I30</f>
        <v>339517</v>
      </c>
    </row>
    <row r="32" spans="1:14" ht="15.75" customHeight="1" x14ac:dyDescent="0.25">
      <c r="A32" s="114" t="s">
        <v>47</v>
      </c>
      <c r="B32" s="31">
        <v>208259</v>
      </c>
      <c r="C32" s="31"/>
      <c r="D32" s="31"/>
      <c r="E32" s="32"/>
      <c r="F32" s="20" t="s">
        <v>109</v>
      </c>
      <c r="G32" s="21">
        <v>150000</v>
      </c>
      <c r="H32" s="44"/>
      <c r="I32" s="82">
        <v>0</v>
      </c>
    </row>
    <row r="33" spans="1:14" ht="14.25" customHeight="1" x14ac:dyDescent="0.25">
      <c r="A33" s="114" t="s">
        <v>49</v>
      </c>
      <c r="B33" s="31"/>
      <c r="C33" s="31"/>
      <c r="D33" s="31"/>
      <c r="E33" s="32"/>
      <c r="F33" s="20" t="s">
        <v>110</v>
      </c>
      <c r="G33" s="111">
        <v>150000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/>
      <c r="G34" s="44"/>
      <c r="H34" s="41"/>
      <c r="I34" s="41"/>
    </row>
    <row r="35" spans="1:14" ht="15.75" customHeight="1" x14ac:dyDescent="0.25">
      <c r="A35" s="114" t="s">
        <v>80</v>
      </c>
      <c r="B35" s="31">
        <v>381425</v>
      </c>
      <c r="C35" s="31"/>
      <c r="D35" s="31"/>
      <c r="E35" s="32"/>
      <c r="F35" s="47" t="s">
        <v>48</v>
      </c>
      <c r="G35" s="21"/>
      <c r="H35" s="84"/>
      <c r="I35" s="41">
        <f>SUM(G36:G37)</f>
        <v>2240480</v>
      </c>
    </row>
    <row r="36" spans="1:14" x14ac:dyDescent="0.25">
      <c r="A36" s="114" t="s">
        <v>51</v>
      </c>
      <c r="B36" s="31">
        <v>584000</v>
      </c>
      <c r="C36" s="31"/>
      <c r="D36" s="31"/>
      <c r="E36" s="32"/>
      <c r="F36" s="20" t="s">
        <v>103</v>
      </c>
      <c r="G36" s="44">
        <f>400000+596930</f>
        <v>996930</v>
      </c>
      <c r="H36" s="44"/>
      <c r="I36" s="82"/>
      <c r="K36" s="60">
        <f>SUM(I31:I36)</f>
        <v>2240480</v>
      </c>
    </row>
    <row r="37" spans="1:14" x14ac:dyDescent="0.25">
      <c r="A37" s="114" t="s">
        <v>52</v>
      </c>
      <c r="B37" s="31">
        <v>2148025</v>
      </c>
      <c r="C37" s="31">
        <v>104220</v>
      </c>
      <c r="D37" s="31"/>
      <c r="E37" s="32"/>
      <c r="F37" s="20" t="s">
        <v>108</v>
      </c>
      <c r="G37" s="44">
        <f>500000+743550</f>
        <v>1243550</v>
      </c>
      <c r="H37" s="44"/>
      <c r="I37" s="85"/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47" t="s">
        <v>54</v>
      </c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>
        <v>840876</v>
      </c>
      <c r="C39" s="31"/>
      <c r="D39" s="31"/>
      <c r="E39" s="32"/>
      <c r="F39" s="47"/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+G40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78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83</v>
      </c>
      <c r="B42" s="115">
        <v>209875</v>
      </c>
      <c r="C42" s="31"/>
      <c r="D42" s="31"/>
      <c r="E42" s="32"/>
      <c r="F42" s="90" t="s">
        <v>16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>
        <v>1149750</v>
      </c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469025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>
        <v>1686300</v>
      </c>
      <c r="C45" s="31"/>
      <c r="D45" s="31"/>
      <c r="E45" s="32"/>
      <c r="F45" s="47" t="s">
        <v>63</v>
      </c>
      <c r="G45" s="100"/>
      <c r="H45" s="44"/>
      <c r="I45" s="101">
        <f>SUM(G46:G51)</f>
        <v>185120</v>
      </c>
      <c r="K45" s="64">
        <f>+I45</f>
        <v>185120</v>
      </c>
    </row>
    <row r="46" spans="1:14" x14ac:dyDescent="0.25">
      <c r="A46" s="118" t="s">
        <v>62</v>
      </c>
      <c r="B46" s="115">
        <v>591300</v>
      </c>
      <c r="C46" s="31"/>
      <c r="D46" s="31"/>
      <c r="E46" s="32"/>
      <c r="F46" s="20" t="s">
        <v>106</v>
      </c>
      <c r="G46" s="91">
        <v>151800</v>
      </c>
      <c r="H46" s="44"/>
      <c r="I46" s="102"/>
      <c r="K46" s="64"/>
    </row>
    <row r="47" spans="1:14" x14ac:dyDescent="0.25">
      <c r="A47" s="118" t="s">
        <v>81</v>
      </c>
      <c r="B47" s="115"/>
      <c r="C47" s="103"/>
      <c r="D47" s="103"/>
      <c r="E47" s="104"/>
      <c r="F47" s="20" t="s">
        <v>107</v>
      </c>
      <c r="G47" s="97">
        <v>33320</v>
      </c>
      <c r="H47" s="100"/>
      <c r="I47" s="105"/>
      <c r="K47" s="64"/>
    </row>
    <row r="48" spans="1:14" x14ac:dyDescent="0.25">
      <c r="A48" s="119" t="s">
        <v>87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88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85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19947010</v>
      </c>
      <c r="C51" s="107">
        <f t="shared" ref="C51:E51" si="1">SUM(C10:C50)</f>
        <v>237420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4384396</v>
      </c>
      <c r="M51" s="64" t="s">
        <v>16</v>
      </c>
    </row>
    <row r="52" spans="1:14" ht="15.75" thickBot="1" x14ac:dyDescent="0.3">
      <c r="A52" s="125" t="s">
        <v>112</v>
      </c>
      <c r="B52" s="126"/>
      <c r="C52" s="126"/>
      <c r="D52" s="126"/>
      <c r="E52" s="126"/>
      <c r="F52" s="127" t="s">
        <v>96</v>
      </c>
      <c r="G52" s="128"/>
      <c r="H52" s="128"/>
      <c r="I52" s="129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0" t="s">
        <v>113</v>
      </c>
      <c r="F53" s="130"/>
      <c r="G53" s="130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31" t="s">
        <v>100</v>
      </c>
      <c r="F54" s="132"/>
      <c r="G54" s="132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30" t="s">
        <v>66</v>
      </c>
      <c r="F55" s="130"/>
      <c r="G55" s="130"/>
      <c r="I55" s="76"/>
      <c r="K55" s="42"/>
      <c r="M55" t="s">
        <v>16</v>
      </c>
    </row>
    <row r="56" spans="1:14" x14ac:dyDescent="0.25">
      <c r="A56" s="35" t="s">
        <v>98</v>
      </c>
      <c r="B56" s="81"/>
      <c r="C56" s="81"/>
      <c r="D56" s="81"/>
      <c r="E56" s="109"/>
      <c r="F56" s="76"/>
      <c r="H56" s="35" t="s">
        <v>97</v>
      </c>
      <c r="L56" t="s">
        <v>68</v>
      </c>
    </row>
    <row r="57" spans="1:14" x14ac:dyDescent="0.25">
      <c r="A57" s="35" t="s">
        <v>69</v>
      </c>
      <c r="B57" s="71"/>
      <c r="C57" s="71"/>
      <c r="D57" s="71"/>
      <c r="F57" s="81" t="s">
        <v>70</v>
      </c>
      <c r="H57" s="35" t="s">
        <v>71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72</v>
      </c>
    </row>
  </sheetData>
  <sheetProtection algorithmName="SHA-512" hashValue="moLtWSbAfMAmRrrKGET+sdcgWmqCmkUXLFeDHuK2XlsVvFeBcUKNKsv5SSOh4cw3J03G+iaTLg2pK2iWi6HtpQ==" saltValue="5HQ38hX2lx0Tq0UiZ4u7Yg==" spinCount="100000" sheet="1" objects="1" scenarios="1"/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2025-05-14T01:09:18Z</cp:lastPrinted>
  <dcterms:created xsi:type="dcterms:W3CDTF">2022-12-19T12:55:55Z</dcterms:created>
  <dcterms:modified xsi:type="dcterms:W3CDTF">2025-06-09T12:58:31Z</dcterms:modified>
</cp:coreProperties>
</file>