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 Fremesam 2025\Ingresos y Egresos 2025\"/>
    </mc:Choice>
  </mc:AlternateContent>
  <xr:revisionPtr revIDLastSave="0" documentId="13_ncr:1_{9E6DD959-274A-4CDA-8C0C-4DDCA0253113}" xr6:coauthVersionLast="47" xr6:coauthVersionMax="47" xr10:uidLastSave="{00000000-0000-0000-0000-000000000000}"/>
  <bookViews>
    <workbookView xWindow="-120" yWindow="-120" windowWidth="20730" windowHeight="11040" xr2:uid="{255D3573-056C-44DA-B5C2-7B8F938F907F}"/>
  </bookViews>
  <sheets>
    <sheet name="Hoja1" sheetId="1" r:id="rId1"/>
  </sheets>
  <definedNames>
    <definedName name="_xlnm.Print_Area" localSheetId="0">Hoja1!$A$1:$AX$59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s="1"/>
  <c r="G30" i="1"/>
  <c r="G37" i="1"/>
  <c r="G36" i="1"/>
  <c r="B27" i="1"/>
  <c r="I35" i="1" l="1"/>
  <c r="I30" i="1"/>
  <c r="I12" i="1"/>
  <c r="I26" i="1"/>
  <c r="I45" i="1" l="1"/>
  <c r="I15" i="1"/>
  <c r="I16" i="1" l="1"/>
  <c r="K16" i="1" s="1"/>
  <c r="K31" i="1"/>
  <c r="E51" i="1"/>
  <c r="I25" i="1"/>
  <c r="C51" i="1"/>
  <c r="D51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1" i="1"/>
  <c r="H27" i="1"/>
  <c r="I27" i="1"/>
  <c r="K27" i="1" s="1"/>
  <c r="K51" i="1" l="1"/>
</calcChain>
</file>

<file path=xl/sharedStrings.xml><?xml version="1.0" encoding="utf-8"?>
<sst xmlns="http://schemas.openxmlformats.org/spreadsheetml/2006/main" count="130" uniqueCount="108">
  <si>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</si>
  <si>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</si>
  <si>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</si>
  <si>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</si>
  <si>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</si>
  <si>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</si>
  <si>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</si>
  <si>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</si>
  <si>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</si>
  <si>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</si>
  <si>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</si>
  <si>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</si>
  <si>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</si>
  <si>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</si>
  <si>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</si>
  <si>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</si>
  <si>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</si>
  <si>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</si>
  <si>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</si>
  <si>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</si>
  <si>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</si>
  <si>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</si>
  <si>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</si>
  <si>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</si>
  <si>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</si>
  <si>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</si>
  <si>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</si>
  <si>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</si>
  <si>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</si>
  <si>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</si>
  <si>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</si>
  <si>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</si>
  <si>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</si>
  <si>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</si>
  <si>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</si>
  <si>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</si>
  <si>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</si>
  <si>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</si>
  <si>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</si>
  <si>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</si>
  <si>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</si>
  <si>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</si>
  <si>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</si>
  <si>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</si>
  <si>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</si>
  <si>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</si>
  <si>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</si>
  <si>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</si>
  <si>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</si>
  <si>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</si>
  <si>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</si>
  <si>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</si>
  <si>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</si>
  <si>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</si>
  <si>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</si>
  <si>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</si>
  <si>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</si>
  <si>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</si>
  <si>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</si>
  <si>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</si>
  <si>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</si>
  <si>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</si>
  <si>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</si>
  <si>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</si>
  <si>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</si>
  <si>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</si>
  <si>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</si>
  <si>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</si>
  <si>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</si>
  <si>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</si>
  <si>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</si>
  <si>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</si>
  <si>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</si>
  <si>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</si>
  <si>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</si>
  <si>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</si>
  <si>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</si>
  <si>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</si>
  <si>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</si>
  <si>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>SAN JOAQUÍN COMUNAL</t>
  </si>
  <si>
    <t xml:space="preserve">GASTOS VARIOS </t>
  </si>
  <si>
    <t xml:space="preserve">PIRQUE UNIDOS </t>
  </si>
  <si>
    <t>RED DE URGENCIA</t>
  </si>
  <si>
    <t>CONFERENCIA</t>
  </si>
  <si>
    <t xml:space="preserve">SAN JOAQUIN COMUNAL </t>
  </si>
  <si>
    <t>CUPOS CONFERENCIA CONFUSAM</t>
  </si>
  <si>
    <t>aporte confusam</t>
  </si>
  <si>
    <t>web, imptos</t>
  </si>
  <si>
    <t xml:space="preserve">HECTOR HERNANDEZ </t>
  </si>
  <si>
    <t>REEMBOLSO  F METROS</t>
  </si>
  <si>
    <t>REINT VIATICOS</t>
  </si>
  <si>
    <t>COMISION ESTATUTOS</t>
  </si>
  <si>
    <t>ROSARIO FUENZALIDA</t>
  </si>
  <si>
    <t>KAREN LOPEZ OCT</t>
  </si>
  <si>
    <t xml:space="preserve">     ESTADO DE INGRESOS Y EGRESOS ENERO 2025</t>
  </si>
  <si>
    <t>CARTOLA BANCO                        $ 66.959.189</t>
  </si>
  <si>
    <t>TOTAL INGRESOS                             $ 80.906.143</t>
  </si>
  <si>
    <t>COTIZACIÓN I.S.P 2025</t>
  </si>
  <si>
    <t xml:space="preserve">FONO MOVIL  9 DIRIGENT@S </t>
  </si>
  <si>
    <t xml:space="preserve">Eventos Los Aromos CDR </t>
  </si>
  <si>
    <t xml:space="preserve">DAVID ZUÑIGA </t>
  </si>
  <si>
    <t xml:space="preserve">PAOLA ERAZO </t>
  </si>
  <si>
    <t>GISLENA REYES  ene-dic 2024</t>
  </si>
  <si>
    <t>coffe break planif metropolit 2025</t>
  </si>
  <si>
    <t>COMISION REVIS DE CTAS</t>
  </si>
  <si>
    <t>CESAR VASQUEZ BUSTOS</t>
  </si>
  <si>
    <t xml:space="preserve">  TOTAL DE EGRESOS                                                $ 13.946.485</t>
  </si>
  <si>
    <t>SALDO FEBRERO 2025                $ 66.959.658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</si>
</sst>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" fontId="8" fillId="0" borderId="11" xfId="0" applyNumberFormat="1" applyFont="1" applyBorder="1" applyAlignment="1">
      <alignment horizontal="right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7"/>
  <sheetViews>
    <sheetView tabSelected="1" topLeftCell="A4" zoomScaleNormal="100" workbookViewId="0">
      <selection activeCell="E54" sqref="E54:G54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19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2" t="s">
        <v>94</v>
      </c>
      <c r="B3" s="122"/>
      <c r="C3" s="122"/>
      <c r="D3" s="122"/>
      <c r="E3" s="122"/>
      <c r="F3" s="122"/>
      <c r="G3" s="122"/>
      <c r="H3" s="122"/>
      <c r="I3" s="122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18" customHeight="1" thickBot="1" x14ac:dyDescent="0.3">
      <c r="A5" s="4" t="s">
        <v>2</v>
      </c>
      <c r="B5" s="5"/>
      <c r="C5" s="5" t="s">
        <v>74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69833674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69833205</v>
      </c>
      <c r="D7" s="18"/>
      <c r="E7" s="19"/>
      <c r="F7" s="20" t="s">
        <v>76</v>
      </c>
      <c r="G7" s="21"/>
      <c r="H7" s="22">
        <v>7931</v>
      </c>
      <c r="I7" s="23"/>
      <c r="L7" s="24"/>
    </row>
    <row r="8" spans="1:19" x14ac:dyDescent="0.25">
      <c r="A8" s="123" t="s">
        <v>8</v>
      </c>
      <c r="B8" s="123"/>
      <c r="C8" s="123"/>
      <c r="D8" s="123"/>
      <c r="E8" s="123"/>
      <c r="F8" s="20" t="s">
        <v>97</v>
      </c>
      <c r="G8" s="25"/>
      <c r="H8" s="22">
        <v>7931</v>
      </c>
      <c r="I8" s="23"/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83</v>
      </c>
      <c r="E9" s="110" t="s">
        <v>78</v>
      </c>
      <c r="F9" s="20" t="s">
        <v>77</v>
      </c>
      <c r="G9" s="21"/>
      <c r="H9" s="28">
        <v>7931</v>
      </c>
      <c r="I9" s="23"/>
      <c r="K9" s="24"/>
      <c r="L9" s="24"/>
    </row>
    <row r="10" spans="1:19" x14ac:dyDescent="0.25">
      <c r="A10" s="114" t="s">
        <v>12</v>
      </c>
      <c r="B10" s="30"/>
      <c r="C10" s="31"/>
      <c r="D10" s="31"/>
      <c r="E10" s="32"/>
      <c r="F10" s="20" t="s">
        <v>98</v>
      </c>
      <c r="G10" s="113"/>
      <c r="H10" s="112"/>
      <c r="I10" s="33">
        <v>180000</v>
      </c>
      <c r="J10" s="34"/>
      <c r="K10" s="35"/>
      <c r="L10" s="35"/>
    </row>
    <row r="11" spans="1:19" x14ac:dyDescent="0.25">
      <c r="A11" s="114" t="s">
        <v>13</v>
      </c>
      <c r="B11" s="32">
        <v>1309480</v>
      </c>
      <c r="C11" s="32"/>
      <c r="D11" s="32"/>
      <c r="E11" s="32"/>
      <c r="F11" s="20" t="s">
        <v>75</v>
      </c>
      <c r="G11" s="133">
        <v>45627</v>
      </c>
      <c r="H11" s="112"/>
      <c r="I11" s="23">
        <v>384167</v>
      </c>
      <c r="K11" s="36"/>
      <c r="M11" s="37"/>
    </row>
    <row r="12" spans="1:19" x14ac:dyDescent="0.25">
      <c r="A12" s="114" t="s">
        <v>14</v>
      </c>
      <c r="B12" s="31">
        <v>551360</v>
      </c>
      <c r="C12" s="31"/>
      <c r="D12" s="31"/>
      <c r="E12" s="32"/>
      <c r="F12" s="20" t="s">
        <v>85</v>
      </c>
      <c r="G12" s="121"/>
      <c r="H12" s="38"/>
      <c r="I12" s="39">
        <f>+G12</f>
        <v>0</v>
      </c>
      <c r="K12" s="40"/>
      <c r="L12" s="37"/>
      <c r="M12" s="37" t="s">
        <v>15</v>
      </c>
    </row>
    <row r="13" spans="1:19" x14ac:dyDescent="0.25">
      <c r="A13" s="114" t="s">
        <v>17</v>
      </c>
      <c r="B13" s="31"/>
      <c r="C13" s="31"/>
      <c r="D13" s="31"/>
      <c r="E13" s="31"/>
      <c r="F13" s="20" t="s">
        <v>80</v>
      </c>
      <c r="G13" s="21">
        <f>161970+4044+17850+25620+76955</f>
        <v>286439</v>
      </c>
      <c r="H13" s="21">
        <v>0</v>
      </c>
      <c r="I13" s="80">
        <f>+G13</f>
        <v>286439</v>
      </c>
      <c r="K13" s="42"/>
      <c r="L13" s="37"/>
    </row>
    <row r="14" spans="1:19" x14ac:dyDescent="0.25">
      <c r="A14" s="114" t="s">
        <v>19</v>
      </c>
      <c r="B14" s="31">
        <v>759843</v>
      </c>
      <c r="C14" s="31"/>
      <c r="D14" s="31"/>
      <c r="E14" s="31"/>
      <c r="F14" s="43" t="s">
        <v>18</v>
      </c>
      <c r="G14" s="44" t="s">
        <v>16</v>
      </c>
      <c r="H14" s="44"/>
      <c r="I14" s="45"/>
      <c r="K14" s="36"/>
      <c r="L14" s="37" t="s">
        <v>16</v>
      </c>
    </row>
    <row r="15" spans="1:19" x14ac:dyDescent="0.25">
      <c r="A15" s="114" t="s">
        <v>20</v>
      </c>
      <c r="B15" s="31"/>
      <c r="C15" s="31"/>
      <c r="D15" s="31"/>
      <c r="E15" s="46"/>
      <c r="F15" s="43" t="s">
        <v>87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14" t="s">
        <v>22</v>
      </c>
      <c r="B16" s="31">
        <v>895960</v>
      </c>
      <c r="C16" s="31"/>
      <c r="D16" s="31"/>
      <c r="E16" s="31"/>
      <c r="F16" s="47" t="s">
        <v>21</v>
      </c>
      <c r="G16" s="48"/>
      <c r="H16" s="49"/>
      <c r="I16" s="39">
        <f>+G16</f>
        <v>0</v>
      </c>
      <c r="K16" s="42">
        <f>SUM(I7:I17)</f>
        <v>850606</v>
      </c>
      <c r="L16" s="37"/>
    </row>
    <row r="17" spans="1:14" ht="15.75" thickBot="1" x14ac:dyDescent="0.3">
      <c r="A17" s="114" t="s">
        <v>24</v>
      </c>
      <c r="B17" s="31">
        <v>1007955</v>
      </c>
      <c r="C17" s="31"/>
      <c r="D17" s="31"/>
      <c r="E17" s="32"/>
      <c r="F17" s="50" t="s">
        <v>23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14" t="s">
        <v>30</v>
      </c>
      <c r="B18" s="31"/>
      <c r="C18" s="31"/>
      <c r="D18" s="31"/>
      <c r="E18" s="32"/>
      <c r="F18" s="54" t="s">
        <v>25</v>
      </c>
      <c r="G18" s="55" t="s">
        <v>26</v>
      </c>
      <c r="H18" s="55" t="s">
        <v>27</v>
      </c>
      <c r="I18" s="56" t="s">
        <v>28</v>
      </c>
      <c r="J18" t="s">
        <v>29</v>
      </c>
      <c r="K18" s="42"/>
      <c r="L18" s="37"/>
    </row>
    <row r="19" spans="1:14" ht="15.75" thickBot="1" x14ac:dyDescent="0.3">
      <c r="A19" s="114" t="s">
        <v>31</v>
      </c>
      <c r="B19" s="31"/>
      <c r="C19" s="31"/>
      <c r="D19" s="31"/>
      <c r="E19" s="32"/>
      <c r="F19" s="57" t="s">
        <v>100</v>
      </c>
      <c r="G19" s="15"/>
      <c r="H19" s="15"/>
      <c r="I19" s="16">
        <f>SUM(G19:H19)</f>
        <v>0</v>
      </c>
      <c r="K19" s="42"/>
      <c r="L19" s="37"/>
      <c r="M19" s="37" t="s">
        <v>16</v>
      </c>
    </row>
    <row r="20" spans="1:14" ht="15.75" thickBot="1" x14ac:dyDescent="0.3">
      <c r="A20" s="114" t="s">
        <v>32</v>
      </c>
      <c r="B20" s="31"/>
      <c r="C20" s="31"/>
      <c r="D20" s="31"/>
      <c r="E20" s="31"/>
      <c r="F20" s="57" t="s">
        <v>101</v>
      </c>
      <c r="G20" s="58"/>
      <c r="H20" s="58"/>
      <c r="I20" s="16">
        <f t="shared" ref="I20:I26" si="0">SUM(G20:H20)</f>
        <v>0</v>
      </c>
      <c r="J20" t="s">
        <v>16</v>
      </c>
      <c r="K20" s="59"/>
    </row>
    <row r="21" spans="1:14" ht="15.75" thickBot="1" x14ac:dyDescent="0.3">
      <c r="A21" s="114" t="s">
        <v>33</v>
      </c>
      <c r="B21" s="31"/>
      <c r="C21" s="31"/>
      <c r="D21" s="31"/>
      <c r="E21" s="32"/>
      <c r="F21" s="57" t="s">
        <v>102</v>
      </c>
      <c r="G21" s="21">
        <v>1036000</v>
      </c>
      <c r="H21" s="21">
        <v>1036000</v>
      </c>
      <c r="I21" s="16">
        <f t="shared" si="0"/>
        <v>2072000</v>
      </c>
      <c r="J21" s="60"/>
      <c r="K21" s="61"/>
      <c r="M21" s="62"/>
    </row>
    <row r="22" spans="1:14" ht="15.75" thickBot="1" x14ac:dyDescent="0.3">
      <c r="A22" s="114" t="s">
        <v>34</v>
      </c>
      <c r="B22" s="31"/>
      <c r="C22" s="31"/>
      <c r="D22" s="31"/>
      <c r="E22" s="32"/>
      <c r="F22" s="63" t="s">
        <v>68</v>
      </c>
      <c r="G22" s="21">
        <v>91000</v>
      </c>
      <c r="H22" s="21">
        <v>63000</v>
      </c>
      <c r="I22" s="16">
        <f t="shared" si="0"/>
        <v>154000</v>
      </c>
      <c r="J22" s="64"/>
      <c r="K22" s="62"/>
      <c r="M22" s="62"/>
      <c r="N22" s="37"/>
    </row>
    <row r="23" spans="1:14" ht="15.75" thickBot="1" x14ac:dyDescent="0.3">
      <c r="A23" s="114" t="s">
        <v>35</v>
      </c>
      <c r="B23" s="31"/>
      <c r="C23" s="31"/>
      <c r="D23" s="31"/>
      <c r="E23" s="32"/>
      <c r="F23" s="57" t="s">
        <v>105</v>
      </c>
      <c r="G23" s="21">
        <v>112000</v>
      </c>
      <c r="H23" s="21">
        <v>112000</v>
      </c>
      <c r="I23" s="16">
        <f t="shared" si="0"/>
        <v>224000</v>
      </c>
      <c r="J23" s="64"/>
      <c r="K23" s="62"/>
      <c r="L23" s="37"/>
    </row>
    <row r="24" spans="1:14" ht="15.75" thickBot="1" x14ac:dyDescent="0.3">
      <c r="A24" s="114" t="s">
        <v>36</v>
      </c>
      <c r="B24" s="31"/>
      <c r="C24" s="31"/>
      <c r="D24" s="31"/>
      <c r="E24" s="32"/>
      <c r="F24" s="57" t="s">
        <v>88</v>
      </c>
      <c r="G24" s="21"/>
      <c r="H24" s="21"/>
      <c r="I24" s="16">
        <f t="shared" si="0"/>
        <v>0</v>
      </c>
      <c r="K24" s="62"/>
      <c r="L24" s="37"/>
    </row>
    <row r="25" spans="1:14" ht="15.75" thickBot="1" x14ac:dyDescent="0.3">
      <c r="A25" s="114" t="s">
        <v>38</v>
      </c>
      <c r="B25" s="31"/>
      <c r="C25" s="31"/>
      <c r="D25" s="31"/>
      <c r="E25" s="32"/>
      <c r="F25" s="57" t="s">
        <v>93</v>
      </c>
      <c r="G25" s="21"/>
      <c r="H25" s="21"/>
      <c r="I25" s="16">
        <f t="shared" si="0"/>
        <v>0</v>
      </c>
      <c r="K25" s="65" t="s">
        <v>37</v>
      </c>
    </row>
    <row r="26" spans="1:14" x14ac:dyDescent="0.25">
      <c r="A26" s="114" t="s">
        <v>39</v>
      </c>
      <c r="B26" s="31"/>
      <c r="C26" s="31"/>
      <c r="D26" s="31"/>
      <c r="E26" s="32"/>
      <c r="F26" s="66" t="s">
        <v>92</v>
      </c>
      <c r="G26" s="67"/>
      <c r="H26" s="67"/>
      <c r="I26" s="16">
        <f t="shared" si="0"/>
        <v>0</v>
      </c>
      <c r="K26" s="65"/>
    </row>
    <row r="27" spans="1:14" ht="15.75" thickBot="1" x14ac:dyDescent="0.3">
      <c r="A27" s="114" t="s">
        <v>41</v>
      </c>
      <c r="B27" s="31">
        <f>250000+1243700</f>
        <v>1493700</v>
      </c>
      <c r="C27" s="31"/>
      <c r="D27" s="31"/>
      <c r="E27" s="32"/>
      <c r="F27" s="68" t="s">
        <v>40</v>
      </c>
      <c r="G27" s="69">
        <f>SUM(G19:G26)</f>
        <v>1239000</v>
      </c>
      <c r="H27" s="69">
        <f>SUM(H19:H26)</f>
        <v>1211000</v>
      </c>
      <c r="I27" s="70">
        <f>SUM(I19:I26)</f>
        <v>2450000</v>
      </c>
      <c r="J27" s="71"/>
      <c r="K27" s="72">
        <f>+I27</f>
        <v>2450000</v>
      </c>
    </row>
    <row r="28" spans="1:14" x14ac:dyDescent="0.25">
      <c r="A28" s="114" t="s">
        <v>42</v>
      </c>
      <c r="B28" s="31"/>
      <c r="C28" s="31"/>
      <c r="D28" s="31"/>
      <c r="E28" s="32"/>
      <c r="F28" s="73"/>
      <c r="G28" s="74"/>
      <c r="H28" s="58"/>
      <c r="I28" s="75"/>
      <c r="J28" s="76"/>
      <c r="M28" s="72"/>
    </row>
    <row r="29" spans="1:14" x14ac:dyDescent="0.25">
      <c r="A29" s="114" t="s">
        <v>43</v>
      </c>
      <c r="B29" s="31"/>
      <c r="C29" s="31"/>
      <c r="D29" s="31"/>
      <c r="E29" s="32"/>
      <c r="F29" s="47" t="s">
        <v>44</v>
      </c>
      <c r="G29" s="21"/>
      <c r="H29" s="21"/>
      <c r="I29" s="77"/>
    </row>
    <row r="30" spans="1:14" ht="16.5" customHeight="1" x14ac:dyDescent="0.25">
      <c r="A30" s="114" t="s">
        <v>45</v>
      </c>
      <c r="B30" s="31"/>
      <c r="C30" s="31"/>
      <c r="D30" s="31"/>
      <c r="E30" s="78"/>
      <c r="F30" s="20" t="s">
        <v>104</v>
      </c>
      <c r="G30" s="21">
        <f>42000+31647</f>
        <v>73647</v>
      </c>
      <c r="H30" s="79"/>
      <c r="I30" s="80">
        <f>SUM(G30:G34)</f>
        <v>90757</v>
      </c>
      <c r="J30" s="81"/>
    </row>
    <row r="31" spans="1:14" ht="15.75" customHeight="1" x14ac:dyDescent="0.25">
      <c r="A31" s="114" t="s">
        <v>46</v>
      </c>
      <c r="B31" s="31"/>
      <c r="C31" s="31"/>
      <c r="D31" s="31"/>
      <c r="E31" s="32"/>
      <c r="F31" s="20" t="s">
        <v>91</v>
      </c>
      <c r="G31" s="21">
        <v>17110</v>
      </c>
      <c r="H31" s="21"/>
      <c r="I31" s="82">
        <v>0</v>
      </c>
      <c r="K31" s="64">
        <f>+I30</f>
        <v>90757</v>
      </c>
    </row>
    <row r="32" spans="1:14" ht="15.75" customHeight="1" x14ac:dyDescent="0.25">
      <c r="A32" s="114" t="s">
        <v>47</v>
      </c>
      <c r="B32" s="31"/>
      <c r="C32" s="31"/>
      <c r="D32" s="31"/>
      <c r="E32" s="32"/>
      <c r="F32" s="20"/>
      <c r="G32" s="21"/>
      <c r="H32" s="44"/>
      <c r="I32" s="82">
        <v>0</v>
      </c>
    </row>
    <row r="33" spans="1:14" ht="14.25" customHeight="1" x14ac:dyDescent="0.25">
      <c r="A33" s="114" t="s">
        <v>49</v>
      </c>
      <c r="B33" s="31"/>
      <c r="C33" s="31"/>
      <c r="D33" s="31"/>
      <c r="E33" s="32"/>
      <c r="F33" s="20"/>
      <c r="G33" s="111"/>
      <c r="H33" s="41"/>
      <c r="I33" s="41">
        <v>0</v>
      </c>
      <c r="J33" s="83"/>
    </row>
    <row r="34" spans="1:14" ht="15.75" customHeight="1" x14ac:dyDescent="0.25">
      <c r="A34" s="114" t="s">
        <v>50</v>
      </c>
      <c r="B34" s="30"/>
      <c r="C34" s="31"/>
      <c r="D34" s="31"/>
      <c r="E34" s="31"/>
      <c r="F34" s="20"/>
      <c r="G34" s="44"/>
      <c r="H34" s="41"/>
      <c r="I34" s="41"/>
    </row>
    <row r="35" spans="1:14" ht="15.75" customHeight="1" x14ac:dyDescent="0.25">
      <c r="A35" s="114" t="s">
        <v>81</v>
      </c>
      <c r="B35" s="31">
        <v>361830</v>
      </c>
      <c r="C35" s="31">
        <v>94500</v>
      </c>
      <c r="D35" s="31"/>
      <c r="E35" s="32"/>
      <c r="F35" s="47" t="s">
        <v>48</v>
      </c>
      <c r="G35" s="21"/>
      <c r="H35" s="84"/>
      <c r="I35" s="41">
        <f>SUM(G36:G37)</f>
        <v>10555122</v>
      </c>
    </row>
    <row r="36" spans="1:14" x14ac:dyDescent="0.25">
      <c r="A36" s="114" t="s">
        <v>51</v>
      </c>
      <c r="B36" s="31"/>
      <c r="C36" s="31"/>
      <c r="D36" s="31"/>
      <c r="E36" s="32"/>
      <c r="F36" s="20" t="s">
        <v>99</v>
      </c>
      <c r="G36" s="44">
        <f>5000000+4758000</f>
        <v>9758000</v>
      </c>
      <c r="H36" s="44"/>
      <c r="I36" s="82"/>
      <c r="K36" s="60">
        <f>SUM(I31:I36)</f>
        <v>10555122</v>
      </c>
    </row>
    <row r="37" spans="1:14" x14ac:dyDescent="0.25">
      <c r="A37" s="114" t="s">
        <v>52</v>
      </c>
      <c r="B37" s="31">
        <v>2002126</v>
      </c>
      <c r="C37" s="31"/>
      <c r="D37" s="31"/>
      <c r="E37" s="32"/>
      <c r="F37" s="20" t="s">
        <v>103</v>
      </c>
      <c r="G37" s="44">
        <f>300000+80322+333000+83800</f>
        <v>797122</v>
      </c>
      <c r="H37" s="44"/>
      <c r="I37" s="85"/>
      <c r="J37" s="86"/>
      <c r="K37" s="86"/>
      <c r="N37" t="s">
        <v>15</v>
      </c>
    </row>
    <row r="38" spans="1:14" x14ac:dyDescent="0.25">
      <c r="A38" s="114" t="s">
        <v>53</v>
      </c>
      <c r="B38" s="31">
        <v>1817765</v>
      </c>
      <c r="C38" s="31">
        <v>94950</v>
      </c>
      <c r="D38" s="31"/>
      <c r="E38" s="32"/>
      <c r="F38" s="47" t="s">
        <v>54</v>
      </c>
      <c r="G38" s="44"/>
      <c r="H38" s="87"/>
      <c r="I38" s="80"/>
      <c r="J38" s="81"/>
      <c r="K38" s="34"/>
    </row>
    <row r="39" spans="1:14" x14ac:dyDescent="0.25">
      <c r="A39" s="118" t="s">
        <v>55</v>
      </c>
      <c r="B39" s="115"/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18" t="s">
        <v>57</v>
      </c>
      <c r="B40" s="115"/>
      <c r="C40" s="31"/>
      <c r="D40" s="31"/>
      <c r="E40" s="32"/>
      <c r="F40" s="47" t="s">
        <v>56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18" t="s">
        <v>79</v>
      </c>
      <c r="B41" s="116"/>
      <c r="C41" s="89"/>
      <c r="D41" s="89"/>
      <c r="E41" s="46"/>
      <c r="F41" s="90"/>
      <c r="G41" s="91"/>
      <c r="H41" s="88"/>
      <c r="I41" s="92"/>
      <c r="J41" s="93" t="s">
        <v>58</v>
      </c>
      <c r="K41" s="94"/>
      <c r="L41" s="94"/>
      <c r="M41" s="95"/>
    </row>
    <row r="42" spans="1:14" x14ac:dyDescent="0.25">
      <c r="A42" s="118" t="s">
        <v>84</v>
      </c>
      <c r="B42" s="115">
        <v>209875</v>
      </c>
      <c r="C42" s="31">
        <v>55200</v>
      </c>
      <c r="D42" s="31"/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18" t="s">
        <v>59</v>
      </c>
      <c r="B43" s="115"/>
      <c r="C43" s="31"/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18" t="s">
        <v>60</v>
      </c>
      <c r="B44" s="115"/>
      <c r="C44" s="31"/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18" t="s">
        <v>61</v>
      </c>
      <c r="B45" s="115">
        <v>417925</v>
      </c>
      <c r="C45" s="31"/>
      <c r="D45" s="31"/>
      <c r="E45" s="32"/>
      <c r="F45" s="47" t="s">
        <v>63</v>
      </c>
      <c r="G45" s="100"/>
      <c r="H45" s="44"/>
      <c r="I45" s="101">
        <f>SUM(G46:G51)</f>
        <v>0</v>
      </c>
      <c r="K45" s="64">
        <f>+I45</f>
        <v>0</v>
      </c>
    </row>
    <row r="46" spans="1:14" x14ac:dyDescent="0.25">
      <c r="A46" s="118" t="s">
        <v>62</v>
      </c>
      <c r="B46" s="115"/>
      <c r="C46" s="31"/>
      <c r="D46" s="31"/>
      <c r="E46" s="32"/>
      <c r="F46" s="20"/>
      <c r="G46" s="91"/>
      <c r="H46" s="44"/>
      <c r="I46" s="102"/>
      <c r="K46" s="64"/>
    </row>
    <row r="47" spans="1:14" x14ac:dyDescent="0.25">
      <c r="A47" s="118" t="s">
        <v>82</v>
      </c>
      <c r="B47" s="115"/>
      <c r="C47" s="103"/>
      <c r="D47" s="103"/>
      <c r="E47" s="104"/>
      <c r="F47" s="20"/>
      <c r="G47" s="97"/>
      <c r="H47" s="100"/>
      <c r="I47" s="105"/>
      <c r="K47" s="64"/>
    </row>
    <row r="48" spans="1:14" x14ac:dyDescent="0.25">
      <c r="A48" s="119" t="s">
        <v>89</v>
      </c>
      <c r="B48" s="115"/>
      <c r="C48" s="31"/>
      <c r="D48" s="103"/>
      <c r="E48" s="104"/>
      <c r="F48" s="106"/>
      <c r="G48" s="97"/>
      <c r="H48" s="100"/>
      <c r="I48" s="105"/>
      <c r="K48" s="64"/>
    </row>
    <row r="49" spans="1:14" x14ac:dyDescent="0.25">
      <c r="A49" s="119" t="s">
        <v>90</v>
      </c>
      <c r="B49" s="115"/>
      <c r="C49" s="31"/>
      <c r="D49" s="103"/>
      <c r="E49" s="104"/>
      <c r="F49" s="106"/>
      <c r="G49" s="97"/>
      <c r="H49" s="100"/>
      <c r="I49" s="105"/>
      <c r="K49" s="64"/>
    </row>
    <row r="50" spans="1:14" x14ac:dyDescent="0.25">
      <c r="A50" s="120" t="s">
        <v>86</v>
      </c>
      <c r="B50" s="115"/>
      <c r="C50" s="31"/>
      <c r="D50" s="103"/>
      <c r="E50" s="104"/>
      <c r="F50" s="106" t="s">
        <v>16</v>
      </c>
      <c r="G50" s="97"/>
      <c r="H50" s="100"/>
      <c r="I50" s="105"/>
      <c r="K50" s="64"/>
    </row>
    <row r="51" spans="1:14" ht="15.75" thickBot="1" x14ac:dyDescent="0.3">
      <c r="A51" s="117" t="s">
        <v>64</v>
      </c>
      <c r="B51" s="107">
        <f>SUM(B10:B50)</f>
        <v>10827819</v>
      </c>
      <c r="C51" s="107">
        <f t="shared" ref="C51:E51" si="1">SUM(C10:C50)</f>
        <v>244650</v>
      </c>
      <c r="D51" s="107">
        <f t="shared" si="1"/>
        <v>0</v>
      </c>
      <c r="E51" s="107">
        <f t="shared" si="1"/>
        <v>0</v>
      </c>
      <c r="F51" s="90" t="s">
        <v>16</v>
      </c>
      <c r="G51" s="100"/>
      <c r="H51" s="108"/>
      <c r="I51" s="101"/>
      <c r="K51" s="64">
        <f>SUM(K5:K50)</f>
        <v>13946485</v>
      </c>
      <c r="M51" s="64" t="s">
        <v>16</v>
      </c>
    </row>
    <row r="52" spans="1:14" ht="15.75" thickBot="1" x14ac:dyDescent="0.3">
      <c r="A52" s="124" t="s">
        <v>96</v>
      </c>
      <c r="B52" s="125"/>
      <c r="C52" s="125"/>
      <c r="D52" s="125"/>
      <c r="E52" s="125"/>
      <c r="F52" s="126" t="s">
        <v>106</v>
      </c>
      <c r="G52" s="127"/>
      <c r="H52" s="127"/>
      <c r="I52" s="128"/>
      <c r="J52" s="60"/>
      <c r="K52" s="64"/>
      <c r="M52" t="s">
        <v>16</v>
      </c>
    </row>
    <row r="53" spans="1:14" x14ac:dyDescent="0.25">
      <c r="A53" s="81"/>
      <c r="B53" s="81"/>
      <c r="C53" s="81"/>
      <c r="D53" s="81"/>
      <c r="E53" s="129" t="s">
        <v>107</v>
      </c>
      <c r="F53" s="129"/>
      <c r="G53" s="129"/>
      <c r="H53" s="34"/>
      <c r="I53" s="76"/>
      <c r="J53" s="64"/>
      <c r="K53" s="42"/>
      <c r="L53" s="42"/>
      <c r="M53" s="64" t="s">
        <v>16</v>
      </c>
    </row>
    <row r="54" spans="1:14" x14ac:dyDescent="0.25">
      <c r="A54" s="81"/>
      <c r="B54" s="64"/>
      <c r="C54" s="64"/>
      <c r="D54" s="64"/>
      <c r="E54" s="130" t="s">
        <v>95</v>
      </c>
      <c r="F54" s="131"/>
      <c r="G54" s="131"/>
      <c r="H54" s="86"/>
      <c r="I54" s="60"/>
      <c r="J54" s="60"/>
      <c r="K54" s="42"/>
      <c r="L54" s="42"/>
      <c r="N54" t="s">
        <v>65</v>
      </c>
    </row>
    <row r="55" spans="1:14" x14ac:dyDescent="0.25">
      <c r="B55" s="42"/>
      <c r="E55" s="129" t="s">
        <v>66</v>
      </c>
      <c r="F55" s="129"/>
      <c r="G55" s="129"/>
      <c r="I55" s="76"/>
      <c r="K55" s="42"/>
      <c r="M55" t="s">
        <v>16</v>
      </c>
    </row>
    <row r="56" spans="1:14" x14ac:dyDescent="0.25">
      <c r="A56" s="35" t="s">
        <v>67</v>
      </c>
      <c r="B56" s="81"/>
      <c r="C56" s="81"/>
      <c r="D56" s="81"/>
      <c r="E56" s="109"/>
      <c r="F56" s="76"/>
      <c r="H56" s="35" t="s">
        <v>68</v>
      </c>
      <c r="L56" t="s">
        <v>69</v>
      </c>
    </row>
    <row r="57" spans="1:14" x14ac:dyDescent="0.25">
      <c r="A57" s="35" t="s">
        <v>70</v>
      </c>
      <c r="B57" s="71"/>
      <c r="C57" s="71"/>
      <c r="D57" s="71"/>
      <c r="F57" s="81" t="s">
        <v>71</v>
      </c>
      <c r="H57" s="35" t="s">
        <v>72</v>
      </c>
    </row>
    <row r="58" spans="1:14" x14ac:dyDescent="0.25">
      <c r="A58" s="24"/>
      <c r="B58" s="37"/>
      <c r="C58" s="37"/>
      <c r="D58" s="37" t="s">
        <v>16</v>
      </c>
      <c r="F58" s="59"/>
      <c r="G58" s="36"/>
    </row>
    <row r="59" spans="1:14" x14ac:dyDescent="0.25">
      <c r="A59" s="24"/>
      <c r="F59" s="64"/>
      <c r="G59" s="24"/>
      <c r="I59" t="s">
        <v>16</v>
      </c>
    </row>
    <row r="60" spans="1:14" x14ac:dyDescent="0.25">
      <c r="F60" s="64"/>
      <c r="G60" s="37"/>
      <c r="I60" t="s">
        <v>16</v>
      </c>
    </row>
    <row r="61" spans="1:14" x14ac:dyDescent="0.25">
      <c r="F61" s="64"/>
      <c r="I61" t="s">
        <v>16</v>
      </c>
    </row>
    <row r="67" spans="11:11" x14ac:dyDescent="0.25">
      <c r="K67" t="s">
        <v>73</v>
      </c>
    </row>
  </sheetData>
  <sheetProtection algorithmName="SHA-512" hashValue="hxmXW+p4BJsredho694IQ1AwLPvms6Z+KQ08DlKxUUIup1Zl2Z+HIYy3seoGB2zbIszQANFMbp5L4b1xYj8V2w==" saltValue="4qDBrIJBOOdJ+ChOb9rjog==" spinCount="100000" sheet="1" objects="1" scenarios="1"/>
  <mergeCells count="10">
    <mergeCell ref="E54:G54"/>
    <mergeCell ref="E55:G55"/>
    <mergeCell ref="A1:I1"/>
    <mergeCell ref="A2:I2"/>
    <mergeCell ref="A3:I3"/>
    <mergeCell ref="K4:S4"/>
    <mergeCell ref="A8:E8"/>
    <mergeCell ref="A52:E52"/>
    <mergeCell ref="F52:I52"/>
    <mergeCell ref="E53:G5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2024-12-24T18:24:46Z</cp:lastPrinted>
  <dcterms:created xsi:type="dcterms:W3CDTF">2022-12-19T12:55:55Z</dcterms:created>
  <dcterms:modified xsi:type="dcterms:W3CDTF">2025-03-14T14:16:12Z</dcterms:modified>
</cp:coreProperties>
</file>