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bcd210579c91fbf/Fremesam/"/>
    </mc:Choice>
  </mc:AlternateContent>
  <xr:revisionPtr revIDLastSave="57" documentId="8_{3ED998AD-3A86-4D33-8B5D-50EC7C76A5A8}" xr6:coauthVersionLast="47" xr6:coauthVersionMax="47" xr10:uidLastSave="{324FE0F5-B95D-4DD1-82DE-9F59A8E1235F}"/>
  <bookViews>
    <workbookView xWindow="-120" yWindow="-120" windowWidth="20730" windowHeight="11160" xr2:uid="{255D3573-056C-44DA-B5C2-7B8F938F907F}"/>
  </bookViews>
  <sheets>
    <sheet name="Hoja1" sheetId="1" r:id="rId1"/>
  </sheets>
  <definedNames>
    <definedName name="_xlnm.Print_Area" localSheetId="0">Hoja1!$A$1:$AX$58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G13" i="1"/>
  <c r="I12" i="1"/>
  <c r="G35" i="1"/>
  <c r="G16" i="1"/>
  <c r="B45" i="1"/>
  <c r="B44" i="1"/>
  <c r="B11" i="1"/>
  <c r="B13" i="1"/>
  <c r="I13" i="1"/>
  <c r="I26" i="1"/>
  <c r="I9" i="1" l="1"/>
  <c r="I7" i="1"/>
  <c r="I30" i="1" l="1"/>
  <c r="I34" i="1"/>
  <c r="I45" i="1"/>
  <c r="I15" i="1"/>
  <c r="I16" i="1" l="1"/>
  <c r="K31" i="1"/>
  <c r="E50" i="1"/>
  <c r="I25" i="1"/>
  <c r="C50" i="1"/>
  <c r="D50" i="1"/>
  <c r="K45" i="1"/>
  <c r="G27" i="1"/>
  <c r="I40" i="1"/>
  <c r="K40" i="1" s="1"/>
  <c r="I24" i="1"/>
  <c r="I23" i="1"/>
  <c r="I22" i="1"/>
  <c r="I21" i="1"/>
  <c r="I20" i="1"/>
  <c r="I19" i="1"/>
  <c r="I17" i="1"/>
  <c r="K17" i="1" s="1"/>
  <c r="K36" i="1" l="1"/>
  <c r="B50" i="1"/>
  <c r="H27" i="1"/>
  <c r="K16" i="1"/>
  <c r="I27" i="1"/>
  <c r="K27" i="1" s="1"/>
  <c r="K50" i="1" l="1"/>
</calcChain>
</file>

<file path=xl/sharedStrings.xml><?xml version="1.0" encoding="utf-8"?>
<sst xmlns="http://schemas.openxmlformats.org/spreadsheetml/2006/main" count="133" uniqueCount="112">
  <si>
    <t>FEDERACIÓN REGIONAL DE FUNCIONARIOS DE LA SALUD MUNICIPAL</t>
  </si>
  <si>
    <t xml:space="preserve">  DE LA REGION METROPOLITANA. FREMESAM .</t>
  </si>
  <si>
    <t xml:space="preserve">                            INGRESOS</t>
  </si>
  <si>
    <t>EGRESOS</t>
  </si>
  <si>
    <t>NºSOCIOS</t>
  </si>
  <si>
    <t xml:space="preserve">SALDO INICIAL                        </t>
  </si>
  <si>
    <t>1.GASTOS ADMINISTRATIVOS</t>
  </si>
  <si>
    <t xml:space="preserve">CARTOLA BANCO </t>
  </si>
  <si>
    <t xml:space="preserve"> CAJA                                                            $ 469</t>
  </si>
  <si>
    <t>ASOCIACIONES</t>
  </si>
  <si>
    <t>COTIZAC</t>
  </si>
  <si>
    <t>I.S.P</t>
  </si>
  <si>
    <t>AFAPRIN</t>
  </si>
  <si>
    <t>AFUSALUD</t>
  </si>
  <si>
    <t>AFUSAM LA FLORIDA</t>
  </si>
  <si>
    <t xml:space="preserve">  </t>
  </si>
  <si>
    <t xml:space="preserve"> </t>
  </si>
  <si>
    <t>BUIN</t>
  </si>
  <si>
    <t>zoom , comis cartola bco, pag</t>
  </si>
  <si>
    <t>CALERA DE TANGO</t>
  </si>
  <si>
    <t>web</t>
  </si>
  <si>
    <t>CAROL URZÚA</t>
  </si>
  <si>
    <t>2. VIATICOS MOV. ASIG.</t>
  </si>
  <si>
    <t>CISTERNA</t>
  </si>
  <si>
    <t>DIRECTORIO</t>
  </si>
  <si>
    <t>CLARA ESTRELLA</t>
  </si>
  <si>
    <t>NOMBRE</t>
  </si>
  <si>
    <t>MOV.</t>
  </si>
  <si>
    <t>COLACION</t>
  </si>
  <si>
    <t xml:space="preserve">TOTAL </t>
  </si>
  <si>
    <t xml:space="preserve">                                                                                                                                              </t>
  </si>
  <si>
    <t>COMUNAL EL BOSQUE</t>
  </si>
  <si>
    <t>COMUNAL SN. BDO.</t>
  </si>
  <si>
    <t>CONFRATERNIDAD</t>
  </si>
  <si>
    <t>DIREC.SALUD SN BDO</t>
  </si>
  <si>
    <t>EDUARDO FREI</t>
  </si>
  <si>
    <t>EL BOSQUE 2</t>
  </si>
  <si>
    <t>EL MANZANO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</si>
  <si>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</si>
  <si>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JOAN ALSINA</t>
  </si>
  <si>
    <t>JUAN PABLO II</t>
  </si>
  <si>
    <t>TOTAL</t>
  </si>
  <si>
    <t>JULIO ACUÑA PINZÓN</t>
  </si>
  <si>
    <t>LA FLORIDA</t>
  </si>
  <si>
    <t>LA PINTANA</t>
  </si>
  <si>
    <t xml:space="preserve">3. COMISIONES </t>
  </si>
  <si>
    <t>LA REINA</t>
  </si>
  <si>
    <t>LAURITA VICUÑA</t>
  </si>
  <si>
    <t>MARIELA SALGADO</t>
  </si>
  <si>
    <t>4. EVENTOS -</t>
  </si>
  <si>
    <t>PAINE</t>
  </si>
  <si>
    <t>PIRQUE</t>
  </si>
  <si>
    <t>PUEBLO LO ESPEJO</t>
  </si>
  <si>
    <t>PUENTE ALTO</t>
  </si>
  <si>
    <t>RAÚL BRAÑES</t>
  </si>
  <si>
    <t>5. EXTENSIÓN</t>
  </si>
  <si>
    <t>SAN BERNARDO</t>
  </si>
  <si>
    <t xml:space="preserve">6. INVERSIONES </t>
  </si>
  <si>
    <t>SAN JOSÉ DE MAIPO</t>
  </si>
  <si>
    <t>III Región, $30.000 c/u</t>
  </si>
  <si>
    <t>SAN JOAQUÍN 1</t>
  </si>
  <si>
    <t>SAN MIGUEL</t>
  </si>
  <si>
    <t>SAN RAMÓN</t>
  </si>
  <si>
    <t>SANTA LAURA</t>
  </si>
  <si>
    <t>7.IMPREVISTOS</t>
  </si>
  <si>
    <t xml:space="preserve"> INGRESOS</t>
  </si>
  <si>
    <t xml:space="preserve">                                                 </t>
  </si>
  <si>
    <t>CAJA                                                      $ 469</t>
  </si>
  <si>
    <t>CÉSAR VÁSQUEZ</t>
  </si>
  <si>
    <t>MIRTHA INOSTROZA</t>
  </si>
  <si>
    <t xml:space="preserve">                                                                  </t>
  </si>
  <si>
    <t xml:space="preserve"> TESORERO</t>
  </si>
  <si>
    <t xml:space="preserve">                   </t>
  </si>
  <si>
    <t xml:space="preserve">  PRESIDENTA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</si>
  <si>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</si>
  <si>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.</t>
  </si>
  <si>
    <t xml:space="preserve">CANCELACIÓN ABOGADO </t>
  </si>
  <si>
    <t>COTIZACIÓN CONFUSAM</t>
  </si>
  <si>
    <t xml:space="preserve">CUOTA SOLIDARIA </t>
  </si>
  <si>
    <t xml:space="preserve">OTROS </t>
  </si>
  <si>
    <t xml:space="preserve">CESAR VASQUEZ BUSTOS </t>
  </si>
  <si>
    <t>SAN JOAQUÍN COMUNAL</t>
  </si>
  <si>
    <t xml:space="preserve">GASTOS VARIOS </t>
  </si>
  <si>
    <t xml:space="preserve">GISLENA REYES  </t>
  </si>
  <si>
    <t xml:space="preserve">HECTOR HERNANDEZ </t>
  </si>
  <si>
    <t>KAREN LOPEZ</t>
  </si>
  <si>
    <t xml:space="preserve">DAVID ZUÑIGA </t>
  </si>
  <si>
    <t>ERICA DOCMAN</t>
  </si>
  <si>
    <t xml:space="preserve">FONO MOVIL  9 DIRIGENT@S </t>
  </si>
  <si>
    <t>COTIZACIÓN I.S.P 2024</t>
  </si>
  <si>
    <t xml:space="preserve">PAOLA ERAZO </t>
  </si>
  <si>
    <t xml:space="preserve">     ESTADO DE INGRESOS Y EGRESOS JUNIO 2024</t>
  </si>
  <si>
    <t xml:space="preserve">PIRQUE UNIDOS </t>
  </si>
  <si>
    <t>RED DE URGENCIA</t>
  </si>
  <si>
    <t>CARTOLA BANCO                        $ 67.484.101</t>
  </si>
  <si>
    <t>SALDO JULIO 2024                      $ 67.484.570</t>
  </si>
  <si>
    <t>CONFERENCIA</t>
  </si>
  <si>
    <t xml:space="preserve">SAN JOAQUIN COMUNAL </t>
  </si>
  <si>
    <t>JUNIO</t>
  </si>
  <si>
    <t>REINTEGRO DEP P ERAZO</t>
  </si>
  <si>
    <t>COMISION GENERO</t>
  </si>
  <si>
    <t>MAYO</t>
  </si>
  <si>
    <t>COFFE BREAK CDR JUNIO</t>
  </si>
  <si>
    <t>COMISION JOVENES</t>
  </si>
  <si>
    <t>REINTEGRO CUPO COMIS GENERO</t>
  </si>
  <si>
    <t>ASOC LA PINTANA</t>
  </si>
  <si>
    <t>CUPOS CONFERENCIA CONFUSAM</t>
  </si>
  <si>
    <t>58 CUPOS</t>
  </si>
  <si>
    <t xml:space="preserve">ABONO COFFE BREAK JULIO PRE </t>
  </si>
  <si>
    <t xml:space="preserve">CONFERENCIA </t>
  </si>
  <si>
    <t xml:space="preserve">  TOTAL DE EGRESOS                                                $ 28.495.008</t>
  </si>
  <si>
    <t>TOTAL INGRESOS                             $ 95.979.578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</si>
</sst>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;&quot;$&quot;\-#,##0"/>
    <numFmt numFmtId="6" formatCode="&quot;$&quot;#,##0;[Red]&quot;$&quot;\-#,##0"/>
    <numFmt numFmtId="42" formatCode="_ &quot;$&quot;* #,##0_ ;_ &quot;$&quot;* \-#,##0_ ;_ &quot;$&quot;* &quot;-&quot;_ ;_ @_ "/>
    <numFmt numFmtId="41" formatCode="_ * #,##0_ ;_ * \-#,##0_ ;_ * &quot;-&quot;_ ;_ @_ "/>
    <numFmt numFmtId="43" formatCode="_ * #,##0.00_ ;_ * \-#,##0.00_ ;_ * &quot;-&quot;??_ ;_ @_ "/>
    <numFmt numFmtId="164" formatCode="&quot;$&quot;\ #,##0;[Red]\-&quot;$&quot;\ #,##0"/>
    <numFmt numFmtId="165" formatCode="_ [$$-340A]* #,##0_ ;_ [$$-340A]* \-#,##0_ ;_ [$$-340A]* &quot;-&quot;??_ ;_ @_ "/>
    <numFmt numFmtId="166" formatCode="&quot;$&quot;#,##0"/>
    <numFmt numFmtId="167" formatCode="[$$-340A]#,##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7"/>
      <name val="Arial"/>
      <family val="2"/>
    </font>
    <font>
      <b/>
      <sz val="6"/>
      <name val="Arial"/>
      <family val="2"/>
    </font>
    <font>
      <sz val="10"/>
      <color rgb="FF00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15" fillId="0" borderId="0"/>
  </cellStyleXfs>
  <cellXfs count="134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1" xfId="0" applyFont="1" applyBorder="1"/>
    <xf numFmtId="0" fontId="5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6" fillId="0" borderId="3" xfId="0" applyFont="1" applyBorder="1"/>
    <xf numFmtId="164" fontId="3" fillId="0" borderId="4" xfId="0" applyNumberFormat="1" applyFont="1" applyBorder="1"/>
    <xf numFmtId="0" fontId="3" fillId="0" borderId="5" xfId="0" applyFont="1" applyBorder="1" applyAlignment="1">
      <alignment horizontal="left"/>
    </xf>
    <xf numFmtId="164" fontId="3" fillId="0" borderId="5" xfId="0" applyNumberFormat="1" applyFont="1" applyBorder="1" applyAlignment="1">
      <alignment horizontal="left"/>
    </xf>
    <xf numFmtId="41" fontId="3" fillId="0" borderId="5" xfId="2" applyFont="1" applyBorder="1" applyAlignment="1">
      <alignment horizontal="left"/>
    </xf>
    <xf numFmtId="0" fontId="7" fillId="0" borderId="6" xfId="0" applyFont="1" applyBorder="1"/>
    <xf numFmtId="164" fontId="7" fillId="0" borderId="5" xfId="0" applyNumberFormat="1" applyFont="1" applyBorder="1" applyAlignment="1">
      <alignment horizontal="right"/>
    </xf>
    <xf numFmtId="164" fontId="8" fillId="0" borderId="5" xfId="0" applyNumberFormat="1" applyFont="1" applyBorder="1" applyAlignment="1">
      <alignment horizontal="right"/>
    </xf>
    <xf numFmtId="164" fontId="8" fillId="0" borderId="7" xfId="0" applyNumberFormat="1" applyFont="1" applyBorder="1" applyAlignment="1">
      <alignment horizontal="right"/>
    </xf>
    <xf numFmtId="41" fontId="3" fillId="0" borderId="8" xfId="2" quotePrefix="1" applyFont="1" applyBorder="1" applyAlignment="1">
      <alignment horizontal="center"/>
    </xf>
    <xf numFmtId="41" fontId="3" fillId="0" borderId="9" xfId="2" applyFont="1" applyBorder="1" applyAlignment="1"/>
    <xf numFmtId="41" fontId="3" fillId="0" borderId="10" xfId="2" applyFont="1" applyBorder="1" applyAlignment="1"/>
    <xf numFmtId="0" fontId="8" fillId="0" borderId="10" xfId="0" applyFont="1" applyBorder="1"/>
    <xf numFmtId="164" fontId="8" fillId="0" borderId="11" xfId="0" applyNumberFormat="1" applyFont="1" applyBorder="1" applyAlignment="1">
      <alignment horizontal="right"/>
    </xf>
    <xf numFmtId="0" fontId="8" fillId="0" borderId="11" xfId="0" applyFont="1" applyBorder="1" applyAlignment="1">
      <alignment horizontal="right"/>
    </xf>
    <xf numFmtId="164" fontId="8" fillId="0" borderId="12" xfId="0" applyNumberFormat="1" applyFont="1" applyBorder="1" applyAlignment="1">
      <alignment horizontal="right"/>
    </xf>
    <xf numFmtId="0" fontId="8" fillId="0" borderId="0" xfId="0" applyFont="1"/>
    <xf numFmtId="0" fontId="8" fillId="0" borderId="11" xfId="2" applyNumberFormat="1" applyFont="1" applyBorder="1" applyAlignment="1">
      <alignment horizontal="right"/>
    </xf>
    <xf numFmtId="0" fontId="7" fillId="0" borderId="11" xfId="0" applyFont="1" applyBorder="1"/>
    <xf numFmtId="0" fontId="7" fillId="0" borderId="11" xfId="0" applyFont="1" applyBorder="1" applyAlignment="1">
      <alignment horizontal="center"/>
    </xf>
    <xf numFmtId="165" fontId="8" fillId="0" borderId="11" xfId="3" applyNumberFormat="1" applyFont="1" applyBorder="1" applyAlignment="1">
      <alignment horizontal="right"/>
    </xf>
    <xf numFmtId="0" fontId="8" fillId="0" borderId="11" xfId="0" applyFont="1" applyBorder="1"/>
    <xf numFmtId="166" fontId="8" fillId="0" borderId="0" xfId="0" applyNumberFormat="1" applyFont="1" applyAlignment="1">
      <alignment horizontal="right"/>
    </xf>
    <xf numFmtId="166" fontId="8" fillId="0" borderId="11" xfId="0" applyNumberFormat="1" applyFont="1" applyBorder="1" applyAlignment="1">
      <alignment horizontal="right"/>
    </xf>
    <xf numFmtId="166" fontId="8" fillId="0" borderId="11" xfId="0" applyNumberFormat="1" applyFont="1" applyBorder="1"/>
    <xf numFmtId="164" fontId="8" fillId="0" borderId="12" xfId="0" quotePrefix="1" applyNumberFormat="1" applyFont="1" applyBorder="1" applyAlignment="1">
      <alignment horizontal="right"/>
    </xf>
    <xf numFmtId="164" fontId="7" fillId="0" borderId="0" xfId="0" applyNumberFormat="1" applyFont="1"/>
    <xf numFmtId="0" fontId="7" fillId="0" borderId="0" xfId="0" applyFont="1"/>
    <xf numFmtId="3" fontId="8" fillId="0" borderId="0" xfId="0" applyNumberFormat="1" applyFont="1"/>
    <xf numFmtId="0" fontId="5" fillId="0" borderId="0" xfId="0" applyFont="1"/>
    <xf numFmtId="167" fontId="8" fillId="0" borderId="11" xfId="1" applyNumberFormat="1" applyFont="1" applyBorder="1" applyAlignment="1">
      <alignment horizontal="right"/>
    </xf>
    <xf numFmtId="164" fontId="7" fillId="0" borderId="12" xfId="0" applyNumberFormat="1" applyFont="1" applyBorder="1" applyAlignment="1">
      <alignment horizontal="right"/>
    </xf>
    <xf numFmtId="3" fontId="0" fillId="0" borderId="0" xfId="0" applyNumberFormat="1" applyAlignment="1">
      <alignment horizontal="right"/>
    </xf>
    <xf numFmtId="164" fontId="7" fillId="0" borderId="11" xfId="0" applyNumberFormat="1" applyFont="1" applyBorder="1"/>
    <xf numFmtId="3" fontId="0" fillId="0" borderId="0" xfId="0" applyNumberFormat="1"/>
    <xf numFmtId="0" fontId="9" fillId="0" borderId="10" xfId="0" applyFont="1" applyBorder="1"/>
    <xf numFmtId="164" fontId="8" fillId="0" borderId="11" xfId="0" applyNumberFormat="1" applyFont="1" applyBorder="1"/>
    <xf numFmtId="164" fontId="5" fillId="0" borderId="12" xfId="0" applyNumberFormat="1" applyFont="1" applyBorder="1" applyAlignment="1">
      <alignment horizontal="right"/>
    </xf>
    <xf numFmtId="166" fontId="7" fillId="0" borderId="11" xfId="0" applyNumberFormat="1" applyFont="1" applyBorder="1"/>
    <xf numFmtId="0" fontId="7" fillId="0" borderId="10" xfId="0" applyFont="1" applyBorder="1"/>
    <xf numFmtId="164" fontId="10" fillId="0" borderId="11" xfId="0" applyNumberFormat="1" applyFont="1" applyBorder="1"/>
    <xf numFmtId="42" fontId="1" fillId="0" borderId="11" xfId="2" applyNumberFormat="1" applyFont="1" applyBorder="1" applyAlignment="1">
      <alignment horizontal="right"/>
    </xf>
    <xf numFmtId="0" fontId="7" fillId="0" borderId="13" xfId="0" applyFont="1" applyBorder="1"/>
    <xf numFmtId="164" fontId="5" fillId="0" borderId="14" xfId="0" applyNumberFormat="1" applyFont="1" applyBorder="1"/>
    <xf numFmtId="0" fontId="0" fillId="0" borderId="14" xfId="0" applyBorder="1"/>
    <xf numFmtId="164" fontId="3" fillId="0" borderId="15" xfId="0" applyNumberFormat="1" applyFont="1" applyBorder="1" applyAlignment="1">
      <alignment horizontal="right"/>
    </xf>
    <xf numFmtId="0" fontId="7" fillId="0" borderId="16" xfId="0" applyFont="1" applyBorder="1"/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right"/>
    </xf>
    <xf numFmtId="0" fontId="8" fillId="0" borderId="17" xfId="0" applyFont="1" applyBorder="1"/>
    <xf numFmtId="164" fontId="8" fillId="0" borderId="18" xfId="0" applyNumberFormat="1" applyFont="1" applyBorder="1" applyAlignment="1">
      <alignment horizontal="right"/>
    </xf>
    <xf numFmtId="3" fontId="11" fillId="0" borderId="0" xfId="0" applyNumberFormat="1" applyFont="1"/>
    <xf numFmtId="164" fontId="5" fillId="0" borderId="0" xfId="0" applyNumberFormat="1" applyFont="1"/>
    <xf numFmtId="164" fontId="12" fillId="0" borderId="0" xfId="0" applyNumberFormat="1" applyFont="1" applyAlignment="1">
      <alignment horizontal="right"/>
    </xf>
    <xf numFmtId="3" fontId="5" fillId="0" borderId="0" xfId="0" applyNumberFormat="1" applyFont="1"/>
    <xf numFmtId="0" fontId="8" fillId="0" borderId="19" xfId="0" applyFont="1" applyBorder="1"/>
    <xf numFmtId="164" fontId="0" fillId="0" borderId="0" xfId="0" applyNumberFormat="1"/>
    <xf numFmtId="0" fontId="11" fillId="0" borderId="0" xfId="0" applyFont="1"/>
    <xf numFmtId="0" fontId="8" fillId="0" borderId="20" xfId="0" applyFont="1" applyBorder="1"/>
    <xf numFmtId="164" fontId="8" fillId="0" borderId="14" xfId="0" applyNumberFormat="1" applyFont="1" applyBorder="1" applyAlignment="1">
      <alignment horizontal="right"/>
    </xf>
    <xf numFmtId="0" fontId="7" fillId="0" borderId="21" xfId="0" applyFont="1" applyBorder="1"/>
    <xf numFmtId="164" fontId="7" fillId="0" borderId="1" xfId="0" applyNumberFormat="1" applyFont="1" applyBorder="1" applyAlignment="1">
      <alignment horizontal="right"/>
    </xf>
    <xf numFmtId="164" fontId="7" fillId="0" borderId="22" xfId="0" applyNumberFormat="1" applyFont="1" applyBorder="1" applyAlignment="1">
      <alignment horizontal="right"/>
    </xf>
    <xf numFmtId="164" fontId="7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/>
    </xf>
    <xf numFmtId="0" fontId="7" fillId="0" borderId="23" xfId="0" applyFont="1" applyBorder="1"/>
    <xf numFmtId="164" fontId="0" fillId="0" borderId="18" xfId="0" applyNumberFormat="1" applyBorder="1" applyAlignment="1">
      <alignment horizontal="right"/>
    </xf>
    <xf numFmtId="164" fontId="7" fillId="0" borderId="24" xfId="0" applyNumberFormat="1" applyFont="1" applyBorder="1" applyAlignment="1">
      <alignment horizontal="right"/>
    </xf>
    <xf numFmtId="164" fontId="3" fillId="0" borderId="0" xfId="0" applyNumberFormat="1" applyFont="1"/>
    <xf numFmtId="164" fontId="2" fillId="0" borderId="12" xfId="0" applyNumberFormat="1" applyFont="1" applyBorder="1" applyAlignment="1">
      <alignment horizontal="right"/>
    </xf>
    <xf numFmtId="166" fontId="8" fillId="2" borderId="11" xfId="0" applyNumberFormat="1" applyFont="1" applyFill="1" applyBorder="1"/>
    <xf numFmtId="164" fontId="7" fillId="0" borderId="11" xfId="0" applyNumberFormat="1" applyFont="1" applyBorder="1" applyAlignment="1">
      <alignment horizontal="right"/>
    </xf>
    <xf numFmtId="164" fontId="7" fillId="0" borderId="12" xfId="0" applyNumberFormat="1" applyFont="1" applyBorder="1"/>
    <xf numFmtId="0" fontId="3" fillId="0" borderId="0" xfId="0" applyFont="1"/>
    <xf numFmtId="164" fontId="2" fillId="0" borderId="12" xfId="0" applyNumberFormat="1" applyFont="1" applyBorder="1"/>
    <xf numFmtId="3" fontId="0" fillId="0" borderId="0" xfId="0" applyNumberFormat="1" applyAlignment="1">
      <alignment wrapText="1"/>
    </xf>
    <xf numFmtId="164" fontId="2" fillId="0" borderId="11" xfId="0" applyNumberFormat="1" applyFont="1" applyBorder="1"/>
    <xf numFmtId="164" fontId="8" fillId="0" borderId="12" xfId="0" applyNumberFormat="1" applyFont="1" applyBorder="1"/>
    <xf numFmtId="164" fontId="8" fillId="0" borderId="0" xfId="0" applyNumberFormat="1" applyFont="1"/>
    <xf numFmtId="0" fontId="3" fillId="0" borderId="11" xfId="0" applyFont="1" applyBorder="1"/>
    <xf numFmtId="0" fontId="0" fillId="0" borderId="11" xfId="0" applyBorder="1"/>
    <xf numFmtId="166" fontId="7" fillId="0" borderId="11" xfId="0" applyNumberFormat="1" applyFont="1" applyBorder="1" applyAlignment="1">
      <alignment horizontal="right"/>
    </xf>
    <xf numFmtId="0" fontId="8" fillId="0" borderId="13" xfId="0" applyFont="1" applyBorder="1"/>
    <xf numFmtId="164" fontId="8" fillId="0" borderId="15" xfId="0" applyNumberFormat="1" applyFont="1" applyBorder="1"/>
    <xf numFmtId="0" fontId="0" fillId="0" borderId="12" xfId="0" applyBorder="1"/>
    <xf numFmtId="0" fontId="8" fillId="0" borderId="23" xfId="0" applyFont="1" applyBorder="1"/>
    <xf numFmtId="164" fontId="8" fillId="0" borderId="18" xfId="0" applyNumberFormat="1" applyFont="1" applyBorder="1"/>
    <xf numFmtId="164" fontId="2" fillId="0" borderId="24" xfId="0" applyNumberFormat="1" applyFont="1" applyBorder="1"/>
    <xf numFmtId="3" fontId="3" fillId="0" borderId="12" xfId="0" applyNumberFormat="1" applyFont="1" applyBorder="1"/>
    <xf numFmtId="164" fontId="8" fillId="0" borderId="25" xfId="0" applyNumberFormat="1" applyFont="1" applyBorder="1"/>
    <xf numFmtId="164" fontId="0" fillId="0" borderId="11" xfId="0" applyNumberFormat="1" applyBorder="1"/>
    <xf numFmtId="164" fontId="0" fillId="0" borderId="12" xfId="0" applyNumberFormat="1" applyBorder="1"/>
    <xf numFmtId="164" fontId="8" fillId="0" borderId="14" xfId="0" applyNumberFormat="1" applyFont="1" applyBorder="1"/>
    <xf numFmtId="164" fontId="3" fillId="0" borderId="15" xfId="0" applyNumberFormat="1" applyFont="1" applyBorder="1"/>
    <xf numFmtId="164" fontId="3" fillId="0" borderId="12" xfId="0" applyNumberFormat="1" applyFont="1" applyBorder="1"/>
    <xf numFmtId="166" fontId="8" fillId="0" borderId="14" xfId="0" applyNumberFormat="1" applyFont="1" applyBorder="1" applyAlignment="1">
      <alignment horizontal="right"/>
    </xf>
    <xf numFmtId="166" fontId="8" fillId="0" borderId="14" xfId="0" applyNumberFormat="1" applyFont="1" applyBorder="1"/>
    <xf numFmtId="164" fontId="7" fillId="0" borderId="15" xfId="0" applyNumberFormat="1" applyFont="1" applyBorder="1"/>
    <xf numFmtId="0" fontId="13" fillId="0" borderId="13" xfId="0" applyFont="1" applyBorder="1"/>
    <xf numFmtId="166" fontId="7" fillId="0" borderId="14" xfId="0" applyNumberFormat="1" applyFont="1" applyBorder="1" applyAlignment="1">
      <alignment horizontal="right"/>
    </xf>
    <xf numFmtId="0" fontId="3" fillId="0" borderId="14" xfId="0" applyFont="1" applyBorder="1"/>
    <xf numFmtId="3" fontId="3" fillId="0" borderId="0" xfId="0" applyNumberFormat="1" applyFont="1"/>
    <xf numFmtId="0" fontId="14" fillId="0" borderId="11" xfId="0" applyFont="1" applyBorder="1" applyAlignment="1">
      <alignment horizontal="center"/>
    </xf>
    <xf numFmtId="42" fontId="10" fillId="0" borderId="0" xfId="3" applyFont="1" applyAlignment="1">
      <alignment horizontal="right"/>
    </xf>
    <xf numFmtId="164" fontId="8" fillId="0" borderId="11" xfId="0" applyNumberFormat="1" applyFont="1" applyBorder="1" applyAlignment="1">
      <alignment horizontal="center"/>
    </xf>
    <xf numFmtId="5" fontId="8" fillId="0" borderId="11" xfId="3" applyNumberFormat="1" applyFont="1" applyBorder="1" applyAlignment="1">
      <alignment horizontal="right"/>
    </xf>
    <xf numFmtId="6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3" fillId="0" borderId="11" xfId="0" applyNumberFormat="1" applyFont="1" applyBorder="1" applyAlignment="1">
      <alignment horizontal="left"/>
    </xf>
    <xf numFmtId="164" fontId="3" fillId="0" borderId="5" xfId="0" applyNumberFormat="1" applyFont="1" applyBorder="1"/>
    <xf numFmtId="0" fontId="3" fillId="0" borderId="5" xfId="0" applyFont="1" applyBorder="1"/>
    <xf numFmtId="16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10" fillId="0" borderId="27" xfId="4" applyFont="1" applyBorder="1"/>
    <xf numFmtId="166" fontId="8" fillId="0" borderId="10" xfId="0" applyNumberFormat="1" applyFont="1" applyBorder="1" applyAlignment="1">
      <alignment horizontal="right"/>
    </xf>
    <xf numFmtId="166" fontId="7" fillId="0" borderId="10" xfId="0" applyNumberFormat="1" applyFont="1" applyBorder="1" applyAlignment="1">
      <alignment horizontal="right"/>
    </xf>
    <xf numFmtId="0" fontId="7" fillId="0" borderId="26" xfId="0" applyFont="1" applyBorder="1"/>
    <xf numFmtId="0" fontId="10" fillId="0" borderId="28" xfId="4" applyFont="1" applyBorder="1"/>
    <xf numFmtId="0" fontId="10" fillId="0" borderId="28" xfId="4" applyFont="1" applyFill="1" applyBorder="1"/>
    <xf numFmtId="0" fontId="8" fillId="0" borderId="28" xfId="0" applyFont="1" applyBorder="1"/>
    <xf numFmtId="0" fontId="0" fillId="0" borderId="28" xfId="0" applyBorder="1"/>
    <xf numFmtId="42" fontId="8" fillId="0" borderId="11" xfId="3" applyFont="1" applyBorder="1" applyAlignment="1">
      <alignment horizontal="right"/>
    </xf>
  </cellXfs>
  <cellStyles count="5">
    <cellStyle name="Millares" xfId="1" builtinId="3"/>
    <cellStyle name="Millares [0]" xfId="2" builtinId="6"/>
    <cellStyle name="Moneda [0]" xfId="3" builtinId="7"/>
    <cellStyle name="Normal" xfId="0" builtinId="0"/>
    <cellStyle name="Normal 2" xfId="4" xr:uid="{F15B7869-B5DB-4C09-B81A-AF07F76F4F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7CAE0-B8E4-4465-B1FE-2BC723033DA5}">
  <dimension ref="A1:S66"/>
  <sheetViews>
    <sheetView tabSelected="1" zoomScaleNormal="100" workbookViewId="0">
      <selection sqref="A1:I1"/>
    </sheetView>
  </sheetViews>
  <sheetFormatPr baseColWidth="10" defaultRowHeight="15" x14ac:dyDescent="0.25"/>
  <cols>
    <col min="1" max="1" width="18.7109375" customWidth="1"/>
    <col min="2" max="3" width="12.85546875" customWidth="1"/>
    <col min="4" max="4" width="12" customWidth="1"/>
    <col min="5" max="5" width="10.42578125" customWidth="1"/>
    <col min="6" max="6" width="26.42578125" customWidth="1"/>
    <col min="7" max="7" width="14.140625" customWidth="1"/>
    <col min="8" max="8" width="10.140625" customWidth="1"/>
    <col min="9" max="9" width="24.85546875" customWidth="1"/>
    <col min="13" max="13" width="12.5703125" bestFit="1" customWidth="1"/>
    <col min="257" max="257" width="17" customWidth="1"/>
    <col min="258" max="258" width="12.85546875" customWidth="1"/>
    <col min="259" max="259" width="17.140625" customWidth="1"/>
    <col min="260" max="260" width="9.28515625" customWidth="1"/>
    <col min="261" max="261" width="10.42578125" customWidth="1"/>
    <col min="262" max="262" width="26.42578125" customWidth="1"/>
    <col min="263" max="263" width="14.140625" customWidth="1"/>
    <col min="264" max="264" width="10.140625" customWidth="1"/>
    <col min="265" max="265" width="24.85546875" customWidth="1"/>
    <col min="513" max="513" width="17" customWidth="1"/>
    <col min="514" max="514" width="12.85546875" customWidth="1"/>
    <col min="515" max="515" width="17.140625" customWidth="1"/>
    <col min="516" max="516" width="9.28515625" customWidth="1"/>
    <col min="517" max="517" width="10.42578125" customWidth="1"/>
    <col min="518" max="518" width="26.42578125" customWidth="1"/>
    <col min="519" max="519" width="14.140625" customWidth="1"/>
    <col min="520" max="520" width="10.140625" customWidth="1"/>
    <col min="521" max="521" width="24.85546875" customWidth="1"/>
    <col min="769" max="769" width="17" customWidth="1"/>
    <col min="770" max="770" width="12.85546875" customWidth="1"/>
    <col min="771" max="771" width="17.140625" customWidth="1"/>
    <col min="772" max="772" width="9.28515625" customWidth="1"/>
    <col min="773" max="773" width="10.42578125" customWidth="1"/>
    <col min="774" max="774" width="26.42578125" customWidth="1"/>
    <col min="775" max="775" width="14.140625" customWidth="1"/>
    <col min="776" max="776" width="10.140625" customWidth="1"/>
    <col min="777" max="777" width="24.85546875" customWidth="1"/>
    <col min="1025" max="1025" width="17" customWidth="1"/>
    <col min="1026" max="1026" width="12.85546875" customWidth="1"/>
    <col min="1027" max="1027" width="17.140625" customWidth="1"/>
    <col min="1028" max="1028" width="9.28515625" customWidth="1"/>
    <col min="1029" max="1029" width="10.42578125" customWidth="1"/>
    <col min="1030" max="1030" width="26.42578125" customWidth="1"/>
    <col min="1031" max="1031" width="14.140625" customWidth="1"/>
    <col min="1032" max="1032" width="10.140625" customWidth="1"/>
    <col min="1033" max="1033" width="24.85546875" customWidth="1"/>
    <col min="1281" max="1281" width="17" customWidth="1"/>
    <col min="1282" max="1282" width="12.85546875" customWidth="1"/>
    <col min="1283" max="1283" width="17.140625" customWidth="1"/>
    <col min="1284" max="1284" width="9.28515625" customWidth="1"/>
    <col min="1285" max="1285" width="10.42578125" customWidth="1"/>
    <col min="1286" max="1286" width="26.42578125" customWidth="1"/>
    <col min="1287" max="1287" width="14.140625" customWidth="1"/>
    <col min="1288" max="1288" width="10.140625" customWidth="1"/>
    <col min="1289" max="1289" width="24.85546875" customWidth="1"/>
    <col min="1537" max="1537" width="17" customWidth="1"/>
    <col min="1538" max="1538" width="12.85546875" customWidth="1"/>
    <col min="1539" max="1539" width="17.140625" customWidth="1"/>
    <col min="1540" max="1540" width="9.28515625" customWidth="1"/>
    <col min="1541" max="1541" width="10.42578125" customWidth="1"/>
    <col min="1542" max="1542" width="26.42578125" customWidth="1"/>
    <col min="1543" max="1543" width="14.140625" customWidth="1"/>
    <col min="1544" max="1544" width="10.140625" customWidth="1"/>
    <col min="1545" max="1545" width="24.85546875" customWidth="1"/>
    <col min="1793" max="1793" width="17" customWidth="1"/>
    <col min="1794" max="1794" width="12.85546875" customWidth="1"/>
    <col min="1795" max="1795" width="17.140625" customWidth="1"/>
    <col min="1796" max="1796" width="9.28515625" customWidth="1"/>
    <col min="1797" max="1797" width="10.42578125" customWidth="1"/>
    <col min="1798" max="1798" width="26.42578125" customWidth="1"/>
    <col min="1799" max="1799" width="14.140625" customWidth="1"/>
    <col min="1800" max="1800" width="10.140625" customWidth="1"/>
    <col min="1801" max="1801" width="24.85546875" customWidth="1"/>
    <col min="2049" max="2049" width="17" customWidth="1"/>
    <col min="2050" max="2050" width="12.85546875" customWidth="1"/>
    <col min="2051" max="2051" width="17.140625" customWidth="1"/>
    <col min="2052" max="2052" width="9.28515625" customWidth="1"/>
    <col min="2053" max="2053" width="10.42578125" customWidth="1"/>
    <col min="2054" max="2054" width="26.42578125" customWidth="1"/>
    <col min="2055" max="2055" width="14.140625" customWidth="1"/>
    <col min="2056" max="2056" width="10.140625" customWidth="1"/>
    <col min="2057" max="2057" width="24.85546875" customWidth="1"/>
    <col min="2305" max="2305" width="17" customWidth="1"/>
    <col min="2306" max="2306" width="12.85546875" customWidth="1"/>
    <col min="2307" max="2307" width="17.140625" customWidth="1"/>
    <col min="2308" max="2308" width="9.28515625" customWidth="1"/>
    <col min="2309" max="2309" width="10.42578125" customWidth="1"/>
    <col min="2310" max="2310" width="26.42578125" customWidth="1"/>
    <col min="2311" max="2311" width="14.140625" customWidth="1"/>
    <col min="2312" max="2312" width="10.140625" customWidth="1"/>
    <col min="2313" max="2313" width="24.85546875" customWidth="1"/>
    <col min="2561" max="2561" width="17" customWidth="1"/>
    <col min="2562" max="2562" width="12.85546875" customWidth="1"/>
    <col min="2563" max="2563" width="17.140625" customWidth="1"/>
    <col min="2564" max="2564" width="9.28515625" customWidth="1"/>
    <col min="2565" max="2565" width="10.42578125" customWidth="1"/>
    <col min="2566" max="2566" width="26.42578125" customWidth="1"/>
    <col min="2567" max="2567" width="14.140625" customWidth="1"/>
    <col min="2568" max="2568" width="10.140625" customWidth="1"/>
    <col min="2569" max="2569" width="24.85546875" customWidth="1"/>
    <col min="2817" max="2817" width="17" customWidth="1"/>
    <col min="2818" max="2818" width="12.85546875" customWidth="1"/>
    <col min="2819" max="2819" width="17.140625" customWidth="1"/>
    <col min="2820" max="2820" width="9.28515625" customWidth="1"/>
    <col min="2821" max="2821" width="10.42578125" customWidth="1"/>
    <col min="2822" max="2822" width="26.42578125" customWidth="1"/>
    <col min="2823" max="2823" width="14.140625" customWidth="1"/>
    <col min="2824" max="2824" width="10.140625" customWidth="1"/>
    <col min="2825" max="2825" width="24.85546875" customWidth="1"/>
    <col min="3073" max="3073" width="17" customWidth="1"/>
    <col min="3074" max="3074" width="12.85546875" customWidth="1"/>
    <col min="3075" max="3075" width="17.140625" customWidth="1"/>
    <col min="3076" max="3076" width="9.28515625" customWidth="1"/>
    <col min="3077" max="3077" width="10.42578125" customWidth="1"/>
    <col min="3078" max="3078" width="26.42578125" customWidth="1"/>
    <col min="3079" max="3079" width="14.140625" customWidth="1"/>
    <col min="3080" max="3080" width="10.140625" customWidth="1"/>
    <col min="3081" max="3081" width="24.85546875" customWidth="1"/>
    <col min="3329" max="3329" width="17" customWidth="1"/>
    <col min="3330" max="3330" width="12.85546875" customWidth="1"/>
    <col min="3331" max="3331" width="17.140625" customWidth="1"/>
    <col min="3332" max="3332" width="9.28515625" customWidth="1"/>
    <col min="3333" max="3333" width="10.42578125" customWidth="1"/>
    <col min="3334" max="3334" width="26.42578125" customWidth="1"/>
    <col min="3335" max="3335" width="14.140625" customWidth="1"/>
    <col min="3336" max="3336" width="10.140625" customWidth="1"/>
    <col min="3337" max="3337" width="24.85546875" customWidth="1"/>
    <col min="3585" max="3585" width="17" customWidth="1"/>
    <col min="3586" max="3586" width="12.85546875" customWidth="1"/>
    <col min="3587" max="3587" width="17.140625" customWidth="1"/>
    <col min="3588" max="3588" width="9.28515625" customWidth="1"/>
    <col min="3589" max="3589" width="10.42578125" customWidth="1"/>
    <col min="3590" max="3590" width="26.42578125" customWidth="1"/>
    <col min="3591" max="3591" width="14.140625" customWidth="1"/>
    <col min="3592" max="3592" width="10.140625" customWidth="1"/>
    <col min="3593" max="3593" width="24.85546875" customWidth="1"/>
    <col min="3841" max="3841" width="17" customWidth="1"/>
    <col min="3842" max="3842" width="12.85546875" customWidth="1"/>
    <col min="3843" max="3843" width="17.140625" customWidth="1"/>
    <col min="3844" max="3844" width="9.28515625" customWidth="1"/>
    <col min="3845" max="3845" width="10.42578125" customWidth="1"/>
    <col min="3846" max="3846" width="26.42578125" customWidth="1"/>
    <col min="3847" max="3847" width="14.140625" customWidth="1"/>
    <col min="3848" max="3848" width="10.140625" customWidth="1"/>
    <col min="3849" max="3849" width="24.85546875" customWidth="1"/>
    <col min="4097" max="4097" width="17" customWidth="1"/>
    <col min="4098" max="4098" width="12.85546875" customWidth="1"/>
    <col min="4099" max="4099" width="17.140625" customWidth="1"/>
    <col min="4100" max="4100" width="9.28515625" customWidth="1"/>
    <col min="4101" max="4101" width="10.42578125" customWidth="1"/>
    <col min="4102" max="4102" width="26.42578125" customWidth="1"/>
    <col min="4103" max="4103" width="14.140625" customWidth="1"/>
    <col min="4104" max="4104" width="10.140625" customWidth="1"/>
    <col min="4105" max="4105" width="24.85546875" customWidth="1"/>
    <col min="4353" max="4353" width="17" customWidth="1"/>
    <col min="4354" max="4354" width="12.85546875" customWidth="1"/>
    <col min="4355" max="4355" width="17.140625" customWidth="1"/>
    <col min="4356" max="4356" width="9.28515625" customWidth="1"/>
    <col min="4357" max="4357" width="10.42578125" customWidth="1"/>
    <col min="4358" max="4358" width="26.42578125" customWidth="1"/>
    <col min="4359" max="4359" width="14.140625" customWidth="1"/>
    <col min="4360" max="4360" width="10.140625" customWidth="1"/>
    <col min="4361" max="4361" width="24.85546875" customWidth="1"/>
    <col min="4609" max="4609" width="17" customWidth="1"/>
    <col min="4610" max="4610" width="12.85546875" customWidth="1"/>
    <col min="4611" max="4611" width="17.140625" customWidth="1"/>
    <col min="4612" max="4612" width="9.28515625" customWidth="1"/>
    <col min="4613" max="4613" width="10.42578125" customWidth="1"/>
    <col min="4614" max="4614" width="26.42578125" customWidth="1"/>
    <col min="4615" max="4615" width="14.140625" customWidth="1"/>
    <col min="4616" max="4616" width="10.140625" customWidth="1"/>
    <col min="4617" max="4617" width="24.85546875" customWidth="1"/>
    <col min="4865" max="4865" width="17" customWidth="1"/>
    <col min="4866" max="4866" width="12.85546875" customWidth="1"/>
    <col min="4867" max="4867" width="17.140625" customWidth="1"/>
    <col min="4868" max="4868" width="9.28515625" customWidth="1"/>
    <col min="4869" max="4869" width="10.42578125" customWidth="1"/>
    <col min="4870" max="4870" width="26.42578125" customWidth="1"/>
    <col min="4871" max="4871" width="14.140625" customWidth="1"/>
    <col min="4872" max="4872" width="10.140625" customWidth="1"/>
    <col min="4873" max="4873" width="24.85546875" customWidth="1"/>
    <col min="5121" max="5121" width="17" customWidth="1"/>
    <col min="5122" max="5122" width="12.85546875" customWidth="1"/>
    <col min="5123" max="5123" width="17.140625" customWidth="1"/>
    <col min="5124" max="5124" width="9.28515625" customWidth="1"/>
    <col min="5125" max="5125" width="10.42578125" customWidth="1"/>
    <col min="5126" max="5126" width="26.42578125" customWidth="1"/>
    <col min="5127" max="5127" width="14.140625" customWidth="1"/>
    <col min="5128" max="5128" width="10.140625" customWidth="1"/>
    <col min="5129" max="5129" width="24.85546875" customWidth="1"/>
    <col min="5377" max="5377" width="17" customWidth="1"/>
    <col min="5378" max="5378" width="12.85546875" customWidth="1"/>
    <col min="5379" max="5379" width="17.140625" customWidth="1"/>
    <col min="5380" max="5380" width="9.28515625" customWidth="1"/>
    <col min="5381" max="5381" width="10.42578125" customWidth="1"/>
    <col min="5382" max="5382" width="26.42578125" customWidth="1"/>
    <col min="5383" max="5383" width="14.140625" customWidth="1"/>
    <col min="5384" max="5384" width="10.140625" customWidth="1"/>
    <col min="5385" max="5385" width="24.85546875" customWidth="1"/>
    <col min="5633" max="5633" width="17" customWidth="1"/>
    <col min="5634" max="5634" width="12.85546875" customWidth="1"/>
    <col min="5635" max="5635" width="17.140625" customWidth="1"/>
    <col min="5636" max="5636" width="9.28515625" customWidth="1"/>
    <col min="5637" max="5637" width="10.42578125" customWidth="1"/>
    <col min="5638" max="5638" width="26.42578125" customWidth="1"/>
    <col min="5639" max="5639" width="14.140625" customWidth="1"/>
    <col min="5640" max="5640" width="10.140625" customWidth="1"/>
    <col min="5641" max="5641" width="24.85546875" customWidth="1"/>
    <col min="5889" max="5889" width="17" customWidth="1"/>
    <col min="5890" max="5890" width="12.85546875" customWidth="1"/>
    <col min="5891" max="5891" width="17.140625" customWidth="1"/>
    <col min="5892" max="5892" width="9.28515625" customWidth="1"/>
    <col min="5893" max="5893" width="10.42578125" customWidth="1"/>
    <col min="5894" max="5894" width="26.42578125" customWidth="1"/>
    <col min="5895" max="5895" width="14.140625" customWidth="1"/>
    <col min="5896" max="5896" width="10.140625" customWidth="1"/>
    <col min="5897" max="5897" width="24.85546875" customWidth="1"/>
    <col min="6145" max="6145" width="17" customWidth="1"/>
    <col min="6146" max="6146" width="12.85546875" customWidth="1"/>
    <col min="6147" max="6147" width="17.140625" customWidth="1"/>
    <col min="6148" max="6148" width="9.28515625" customWidth="1"/>
    <col min="6149" max="6149" width="10.42578125" customWidth="1"/>
    <col min="6150" max="6150" width="26.42578125" customWidth="1"/>
    <col min="6151" max="6151" width="14.140625" customWidth="1"/>
    <col min="6152" max="6152" width="10.140625" customWidth="1"/>
    <col min="6153" max="6153" width="24.85546875" customWidth="1"/>
    <col min="6401" max="6401" width="17" customWidth="1"/>
    <col min="6402" max="6402" width="12.85546875" customWidth="1"/>
    <col min="6403" max="6403" width="17.140625" customWidth="1"/>
    <col min="6404" max="6404" width="9.28515625" customWidth="1"/>
    <col min="6405" max="6405" width="10.42578125" customWidth="1"/>
    <col min="6406" max="6406" width="26.42578125" customWidth="1"/>
    <col min="6407" max="6407" width="14.140625" customWidth="1"/>
    <col min="6408" max="6408" width="10.140625" customWidth="1"/>
    <col min="6409" max="6409" width="24.85546875" customWidth="1"/>
    <col min="6657" max="6657" width="17" customWidth="1"/>
    <col min="6658" max="6658" width="12.85546875" customWidth="1"/>
    <col min="6659" max="6659" width="17.140625" customWidth="1"/>
    <col min="6660" max="6660" width="9.28515625" customWidth="1"/>
    <col min="6661" max="6661" width="10.42578125" customWidth="1"/>
    <col min="6662" max="6662" width="26.42578125" customWidth="1"/>
    <col min="6663" max="6663" width="14.140625" customWidth="1"/>
    <col min="6664" max="6664" width="10.140625" customWidth="1"/>
    <col min="6665" max="6665" width="24.85546875" customWidth="1"/>
    <col min="6913" max="6913" width="17" customWidth="1"/>
    <col min="6914" max="6914" width="12.85546875" customWidth="1"/>
    <col min="6915" max="6915" width="17.140625" customWidth="1"/>
    <col min="6916" max="6916" width="9.28515625" customWidth="1"/>
    <col min="6917" max="6917" width="10.42578125" customWidth="1"/>
    <col min="6918" max="6918" width="26.42578125" customWidth="1"/>
    <col min="6919" max="6919" width="14.140625" customWidth="1"/>
    <col min="6920" max="6920" width="10.140625" customWidth="1"/>
    <col min="6921" max="6921" width="24.85546875" customWidth="1"/>
    <col min="7169" max="7169" width="17" customWidth="1"/>
    <col min="7170" max="7170" width="12.85546875" customWidth="1"/>
    <col min="7171" max="7171" width="17.140625" customWidth="1"/>
    <col min="7172" max="7172" width="9.28515625" customWidth="1"/>
    <col min="7173" max="7173" width="10.42578125" customWidth="1"/>
    <col min="7174" max="7174" width="26.42578125" customWidth="1"/>
    <col min="7175" max="7175" width="14.140625" customWidth="1"/>
    <col min="7176" max="7176" width="10.140625" customWidth="1"/>
    <col min="7177" max="7177" width="24.85546875" customWidth="1"/>
    <col min="7425" max="7425" width="17" customWidth="1"/>
    <col min="7426" max="7426" width="12.85546875" customWidth="1"/>
    <col min="7427" max="7427" width="17.140625" customWidth="1"/>
    <col min="7428" max="7428" width="9.28515625" customWidth="1"/>
    <col min="7429" max="7429" width="10.42578125" customWidth="1"/>
    <col min="7430" max="7430" width="26.42578125" customWidth="1"/>
    <col min="7431" max="7431" width="14.140625" customWidth="1"/>
    <col min="7432" max="7432" width="10.140625" customWidth="1"/>
    <col min="7433" max="7433" width="24.85546875" customWidth="1"/>
    <col min="7681" max="7681" width="17" customWidth="1"/>
    <col min="7682" max="7682" width="12.85546875" customWidth="1"/>
    <col min="7683" max="7683" width="17.140625" customWidth="1"/>
    <col min="7684" max="7684" width="9.28515625" customWidth="1"/>
    <col min="7685" max="7685" width="10.42578125" customWidth="1"/>
    <col min="7686" max="7686" width="26.42578125" customWidth="1"/>
    <col min="7687" max="7687" width="14.140625" customWidth="1"/>
    <col min="7688" max="7688" width="10.140625" customWidth="1"/>
    <col min="7689" max="7689" width="24.85546875" customWidth="1"/>
    <col min="7937" max="7937" width="17" customWidth="1"/>
    <col min="7938" max="7938" width="12.85546875" customWidth="1"/>
    <col min="7939" max="7939" width="17.140625" customWidth="1"/>
    <col min="7940" max="7940" width="9.28515625" customWidth="1"/>
    <col min="7941" max="7941" width="10.42578125" customWidth="1"/>
    <col min="7942" max="7942" width="26.42578125" customWidth="1"/>
    <col min="7943" max="7943" width="14.140625" customWidth="1"/>
    <col min="7944" max="7944" width="10.140625" customWidth="1"/>
    <col min="7945" max="7945" width="24.85546875" customWidth="1"/>
    <col min="8193" max="8193" width="17" customWidth="1"/>
    <col min="8194" max="8194" width="12.85546875" customWidth="1"/>
    <col min="8195" max="8195" width="17.140625" customWidth="1"/>
    <col min="8196" max="8196" width="9.28515625" customWidth="1"/>
    <col min="8197" max="8197" width="10.42578125" customWidth="1"/>
    <col min="8198" max="8198" width="26.42578125" customWidth="1"/>
    <col min="8199" max="8199" width="14.140625" customWidth="1"/>
    <col min="8200" max="8200" width="10.140625" customWidth="1"/>
    <col min="8201" max="8201" width="24.85546875" customWidth="1"/>
    <col min="8449" max="8449" width="17" customWidth="1"/>
    <col min="8450" max="8450" width="12.85546875" customWidth="1"/>
    <col min="8451" max="8451" width="17.140625" customWidth="1"/>
    <col min="8452" max="8452" width="9.28515625" customWidth="1"/>
    <col min="8453" max="8453" width="10.42578125" customWidth="1"/>
    <col min="8454" max="8454" width="26.42578125" customWidth="1"/>
    <col min="8455" max="8455" width="14.140625" customWidth="1"/>
    <col min="8456" max="8456" width="10.140625" customWidth="1"/>
    <col min="8457" max="8457" width="24.85546875" customWidth="1"/>
    <col min="8705" max="8705" width="17" customWidth="1"/>
    <col min="8706" max="8706" width="12.85546875" customWidth="1"/>
    <col min="8707" max="8707" width="17.140625" customWidth="1"/>
    <col min="8708" max="8708" width="9.28515625" customWidth="1"/>
    <col min="8709" max="8709" width="10.42578125" customWidth="1"/>
    <col min="8710" max="8710" width="26.42578125" customWidth="1"/>
    <col min="8711" max="8711" width="14.140625" customWidth="1"/>
    <col min="8712" max="8712" width="10.140625" customWidth="1"/>
    <col min="8713" max="8713" width="24.85546875" customWidth="1"/>
    <col min="8961" max="8961" width="17" customWidth="1"/>
    <col min="8962" max="8962" width="12.85546875" customWidth="1"/>
    <col min="8963" max="8963" width="17.140625" customWidth="1"/>
    <col min="8964" max="8964" width="9.28515625" customWidth="1"/>
    <col min="8965" max="8965" width="10.42578125" customWidth="1"/>
    <col min="8966" max="8966" width="26.42578125" customWidth="1"/>
    <col min="8967" max="8967" width="14.140625" customWidth="1"/>
    <col min="8968" max="8968" width="10.140625" customWidth="1"/>
    <col min="8969" max="8969" width="24.85546875" customWidth="1"/>
    <col min="9217" max="9217" width="17" customWidth="1"/>
    <col min="9218" max="9218" width="12.85546875" customWidth="1"/>
    <col min="9219" max="9219" width="17.140625" customWidth="1"/>
    <col min="9220" max="9220" width="9.28515625" customWidth="1"/>
    <col min="9221" max="9221" width="10.42578125" customWidth="1"/>
    <col min="9222" max="9222" width="26.42578125" customWidth="1"/>
    <col min="9223" max="9223" width="14.140625" customWidth="1"/>
    <col min="9224" max="9224" width="10.140625" customWidth="1"/>
    <col min="9225" max="9225" width="24.85546875" customWidth="1"/>
    <col min="9473" max="9473" width="17" customWidth="1"/>
    <col min="9474" max="9474" width="12.85546875" customWidth="1"/>
    <col min="9475" max="9475" width="17.140625" customWidth="1"/>
    <col min="9476" max="9476" width="9.28515625" customWidth="1"/>
    <col min="9477" max="9477" width="10.42578125" customWidth="1"/>
    <col min="9478" max="9478" width="26.42578125" customWidth="1"/>
    <col min="9479" max="9479" width="14.140625" customWidth="1"/>
    <col min="9480" max="9480" width="10.140625" customWidth="1"/>
    <col min="9481" max="9481" width="24.85546875" customWidth="1"/>
    <col min="9729" max="9729" width="17" customWidth="1"/>
    <col min="9730" max="9730" width="12.85546875" customWidth="1"/>
    <col min="9731" max="9731" width="17.140625" customWidth="1"/>
    <col min="9732" max="9732" width="9.28515625" customWidth="1"/>
    <col min="9733" max="9733" width="10.42578125" customWidth="1"/>
    <col min="9734" max="9734" width="26.42578125" customWidth="1"/>
    <col min="9735" max="9735" width="14.140625" customWidth="1"/>
    <col min="9736" max="9736" width="10.140625" customWidth="1"/>
    <col min="9737" max="9737" width="24.85546875" customWidth="1"/>
    <col min="9985" max="9985" width="17" customWidth="1"/>
    <col min="9986" max="9986" width="12.85546875" customWidth="1"/>
    <col min="9987" max="9987" width="17.140625" customWidth="1"/>
    <col min="9988" max="9988" width="9.28515625" customWidth="1"/>
    <col min="9989" max="9989" width="10.42578125" customWidth="1"/>
    <col min="9990" max="9990" width="26.42578125" customWidth="1"/>
    <col min="9991" max="9991" width="14.140625" customWidth="1"/>
    <col min="9992" max="9992" width="10.140625" customWidth="1"/>
    <col min="9993" max="9993" width="24.85546875" customWidth="1"/>
    <col min="10241" max="10241" width="17" customWidth="1"/>
    <col min="10242" max="10242" width="12.85546875" customWidth="1"/>
    <col min="10243" max="10243" width="17.140625" customWidth="1"/>
    <col min="10244" max="10244" width="9.28515625" customWidth="1"/>
    <col min="10245" max="10245" width="10.42578125" customWidth="1"/>
    <col min="10246" max="10246" width="26.42578125" customWidth="1"/>
    <col min="10247" max="10247" width="14.140625" customWidth="1"/>
    <col min="10248" max="10248" width="10.140625" customWidth="1"/>
    <col min="10249" max="10249" width="24.85546875" customWidth="1"/>
    <col min="10497" max="10497" width="17" customWidth="1"/>
    <col min="10498" max="10498" width="12.85546875" customWidth="1"/>
    <col min="10499" max="10499" width="17.140625" customWidth="1"/>
    <col min="10500" max="10500" width="9.28515625" customWidth="1"/>
    <col min="10501" max="10501" width="10.42578125" customWidth="1"/>
    <col min="10502" max="10502" width="26.42578125" customWidth="1"/>
    <col min="10503" max="10503" width="14.140625" customWidth="1"/>
    <col min="10504" max="10504" width="10.140625" customWidth="1"/>
    <col min="10505" max="10505" width="24.85546875" customWidth="1"/>
    <col min="10753" max="10753" width="17" customWidth="1"/>
    <col min="10754" max="10754" width="12.85546875" customWidth="1"/>
    <col min="10755" max="10755" width="17.140625" customWidth="1"/>
    <col min="10756" max="10756" width="9.28515625" customWidth="1"/>
    <col min="10757" max="10757" width="10.42578125" customWidth="1"/>
    <col min="10758" max="10758" width="26.42578125" customWidth="1"/>
    <col min="10759" max="10759" width="14.140625" customWidth="1"/>
    <col min="10760" max="10760" width="10.140625" customWidth="1"/>
    <col min="10761" max="10761" width="24.85546875" customWidth="1"/>
    <col min="11009" max="11009" width="17" customWidth="1"/>
    <col min="11010" max="11010" width="12.85546875" customWidth="1"/>
    <col min="11011" max="11011" width="17.140625" customWidth="1"/>
    <col min="11012" max="11012" width="9.28515625" customWidth="1"/>
    <col min="11013" max="11013" width="10.42578125" customWidth="1"/>
    <col min="11014" max="11014" width="26.42578125" customWidth="1"/>
    <col min="11015" max="11015" width="14.140625" customWidth="1"/>
    <col min="11016" max="11016" width="10.140625" customWidth="1"/>
    <col min="11017" max="11017" width="24.85546875" customWidth="1"/>
    <col min="11265" max="11265" width="17" customWidth="1"/>
    <col min="11266" max="11266" width="12.85546875" customWidth="1"/>
    <col min="11267" max="11267" width="17.140625" customWidth="1"/>
    <col min="11268" max="11268" width="9.28515625" customWidth="1"/>
    <col min="11269" max="11269" width="10.42578125" customWidth="1"/>
    <col min="11270" max="11270" width="26.42578125" customWidth="1"/>
    <col min="11271" max="11271" width="14.140625" customWidth="1"/>
    <col min="11272" max="11272" width="10.140625" customWidth="1"/>
    <col min="11273" max="11273" width="24.85546875" customWidth="1"/>
    <col min="11521" max="11521" width="17" customWidth="1"/>
    <col min="11522" max="11522" width="12.85546875" customWidth="1"/>
    <col min="11523" max="11523" width="17.140625" customWidth="1"/>
    <col min="11524" max="11524" width="9.28515625" customWidth="1"/>
    <col min="11525" max="11525" width="10.42578125" customWidth="1"/>
    <col min="11526" max="11526" width="26.42578125" customWidth="1"/>
    <col min="11527" max="11527" width="14.140625" customWidth="1"/>
    <col min="11528" max="11528" width="10.140625" customWidth="1"/>
    <col min="11529" max="11529" width="24.85546875" customWidth="1"/>
    <col min="11777" max="11777" width="17" customWidth="1"/>
    <col min="11778" max="11778" width="12.85546875" customWidth="1"/>
    <col min="11779" max="11779" width="17.140625" customWidth="1"/>
    <col min="11780" max="11780" width="9.28515625" customWidth="1"/>
    <col min="11781" max="11781" width="10.42578125" customWidth="1"/>
    <col min="11782" max="11782" width="26.42578125" customWidth="1"/>
    <col min="11783" max="11783" width="14.140625" customWidth="1"/>
    <col min="11784" max="11784" width="10.140625" customWidth="1"/>
    <col min="11785" max="11785" width="24.85546875" customWidth="1"/>
    <col min="12033" max="12033" width="17" customWidth="1"/>
    <col min="12034" max="12034" width="12.85546875" customWidth="1"/>
    <col min="12035" max="12035" width="17.140625" customWidth="1"/>
    <col min="12036" max="12036" width="9.28515625" customWidth="1"/>
    <col min="12037" max="12037" width="10.42578125" customWidth="1"/>
    <col min="12038" max="12038" width="26.42578125" customWidth="1"/>
    <col min="12039" max="12039" width="14.140625" customWidth="1"/>
    <col min="12040" max="12040" width="10.140625" customWidth="1"/>
    <col min="12041" max="12041" width="24.85546875" customWidth="1"/>
    <col min="12289" max="12289" width="17" customWidth="1"/>
    <col min="12290" max="12290" width="12.85546875" customWidth="1"/>
    <col min="12291" max="12291" width="17.140625" customWidth="1"/>
    <col min="12292" max="12292" width="9.28515625" customWidth="1"/>
    <col min="12293" max="12293" width="10.42578125" customWidth="1"/>
    <col min="12294" max="12294" width="26.42578125" customWidth="1"/>
    <col min="12295" max="12295" width="14.140625" customWidth="1"/>
    <col min="12296" max="12296" width="10.140625" customWidth="1"/>
    <col min="12297" max="12297" width="24.85546875" customWidth="1"/>
    <col min="12545" max="12545" width="17" customWidth="1"/>
    <col min="12546" max="12546" width="12.85546875" customWidth="1"/>
    <col min="12547" max="12547" width="17.140625" customWidth="1"/>
    <col min="12548" max="12548" width="9.28515625" customWidth="1"/>
    <col min="12549" max="12549" width="10.42578125" customWidth="1"/>
    <col min="12550" max="12550" width="26.42578125" customWidth="1"/>
    <col min="12551" max="12551" width="14.140625" customWidth="1"/>
    <col min="12552" max="12552" width="10.140625" customWidth="1"/>
    <col min="12553" max="12553" width="24.85546875" customWidth="1"/>
    <col min="12801" max="12801" width="17" customWidth="1"/>
    <col min="12802" max="12802" width="12.85546875" customWidth="1"/>
    <col min="12803" max="12803" width="17.140625" customWidth="1"/>
    <col min="12804" max="12804" width="9.28515625" customWidth="1"/>
    <col min="12805" max="12805" width="10.42578125" customWidth="1"/>
    <col min="12806" max="12806" width="26.42578125" customWidth="1"/>
    <col min="12807" max="12807" width="14.140625" customWidth="1"/>
    <col min="12808" max="12808" width="10.140625" customWidth="1"/>
    <col min="12809" max="12809" width="24.85546875" customWidth="1"/>
    <col min="13057" max="13057" width="17" customWidth="1"/>
    <col min="13058" max="13058" width="12.85546875" customWidth="1"/>
    <col min="13059" max="13059" width="17.140625" customWidth="1"/>
    <col min="13060" max="13060" width="9.28515625" customWidth="1"/>
    <col min="13061" max="13061" width="10.42578125" customWidth="1"/>
    <col min="13062" max="13062" width="26.42578125" customWidth="1"/>
    <col min="13063" max="13063" width="14.140625" customWidth="1"/>
    <col min="13064" max="13064" width="10.140625" customWidth="1"/>
    <col min="13065" max="13065" width="24.85546875" customWidth="1"/>
    <col min="13313" max="13313" width="17" customWidth="1"/>
    <col min="13314" max="13314" width="12.85546875" customWidth="1"/>
    <col min="13315" max="13315" width="17.140625" customWidth="1"/>
    <col min="13316" max="13316" width="9.28515625" customWidth="1"/>
    <col min="13317" max="13317" width="10.42578125" customWidth="1"/>
    <col min="13318" max="13318" width="26.42578125" customWidth="1"/>
    <col min="13319" max="13319" width="14.140625" customWidth="1"/>
    <col min="13320" max="13320" width="10.140625" customWidth="1"/>
    <col min="13321" max="13321" width="24.85546875" customWidth="1"/>
    <col min="13569" max="13569" width="17" customWidth="1"/>
    <col min="13570" max="13570" width="12.85546875" customWidth="1"/>
    <col min="13571" max="13571" width="17.140625" customWidth="1"/>
    <col min="13572" max="13572" width="9.28515625" customWidth="1"/>
    <col min="13573" max="13573" width="10.42578125" customWidth="1"/>
    <col min="13574" max="13574" width="26.42578125" customWidth="1"/>
    <col min="13575" max="13575" width="14.140625" customWidth="1"/>
    <col min="13576" max="13576" width="10.140625" customWidth="1"/>
    <col min="13577" max="13577" width="24.85546875" customWidth="1"/>
    <col min="13825" max="13825" width="17" customWidth="1"/>
    <col min="13826" max="13826" width="12.85546875" customWidth="1"/>
    <col min="13827" max="13827" width="17.140625" customWidth="1"/>
    <col min="13828" max="13828" width="9.28515625" customWidth="1"/>
    <col min="13829" max="13829" width="10.42578125" customWidth="1"/>
    <col min="13830" max="13830" width="26.42578125" customWidth="1"/>
    <col min="13831" max="13831" width="14.140625" customWidth="1"/>
    <col min="13832" max="13832" width="10.140625" customWidth="1"/>
    <col min="13833" max="13833" width="24.85546875" customWidth="1"/>
    <col min="14081" max="14081" width="17" customWidth="1"/>
    <col min="14082" max="14082" width="12.85546875" customWidth="1"/>
    <col min="14083" max="14083" width="17.140625" customWidth="1"/>
    <col min="14084" max="14084" width="9.28515625" customWidth="1"/>
    <col min="14085" max="14085" width="10.42578125" customWidth="1"/>
    <col min="14086" max="14086" width="26.42578125" customWidth="1"/>
    <col min="14087" max="14087" width="14.140625" customWidth="1"/>
    <col min="14088" max="14088" width="10.140625" customWidth="1"/>
    <col min="14089" max="14089" width="24.85546875" customWidth="1"/>
    <col min="14337" max="14337" width="17" customWidth="1"/>
    <col min="14338" max="14338" width="12.85546875" customWidth="1"/>
    <col min="14339" max="14339" width="17.140625" customWidth="1"/>
    <col min="14340" max="14340" width="9.28515625" customWidth="1"/>
    <col min="14341" max="14341" width="10.42578125" customWidth="1"/>
    <col min="14342" max="14342" width="26.42578125" customWidth="1"/>
    <col min="14343" max="14343" width="14.140625" customWidth="1"/>
    <col min="14344" max="14344" width="10.140625" customWidth="1"/>
    <col min="14345" max="14345" width="24.85546875" customWidth="1"/>
    <col min="14593" max="14593" width="17" customWidth="1"/>
    <col min="14594" max="14594" width="12.85546875" customWidth="1"/>
    <col min="14595" max="14595" width="17.140625" customWidth="1"/>
    <col min="14596" max="14596" width="9.28515625" customWidth="1"/>
    <col min="14597" max="14597" width="10.42578125" customWidth="1"/>
    <col min="14598" max="14598" width="26.42578125" customWidth="1"/>
    <col min="14599" max="14599" width="14.140625" customWidth="1"/>
    <col min="14600" max="14600" width="10.140625" customWidth="1"/>
    <col min="14601" max="14601" width="24.85546875" customWidth="1"/>
    <col min="14849" max="14849" width="17" customWidth="1"/>
    <col min="14850" max="14850" width="12.85546875" customWidth="1"/>
    <col min="14851" max="14851" width="17.140625" customWidth="1"/>
    <col min="14852" max="14852" width="9.28515625" customWidth="1"/>
    <col min="14853" max="14853" width="10.42578125" customWidth="1"/>
    <col min="14854" max="14854" width="26.42578125" customWidth="1"/>
    <col min="14855" max="14855" width="14.140625" customWidth="1"/>
    <col min="14856" max="14856" width="10.140625" customWidth="1"/>
    <col min="14857" max="14857" width="24.85546875" customWidth="1"/>
    <col min="15105" max="15105" width="17" customWidth="1"/>
    <col min="15106" max="15106" width="12.85546875" customWidth="1"/>
    <col min="15107" max="15107" width="17.140625" customWidth="1"/>
    <col min="15108" max="15108" width="9.28515625" customWidth="1"/>
    <col min="15109" max="15109" width="10.42578125" customWidth="1"/>
    <col min="15110" max="15110" width="26.42578125" customWidth="1"/>
    <col min="15111" max="15111" width="14.140625" customWidth="1"/>
    <col min="15112" max="15112" width="10.140625" customWidth="1"/>
    <col min="15113" max="15113" width="24.85546875" customWidth="1"/>
    <col min="15361" max="15361" width="17" customWidth="1"/>
    <col min="15362" max="15362" width="12.85546875" customWidth="1"/>
    <col min="15363" max="15363" width="17.140625" customWidth="1"/>
    <col min="15364" max="15364" width="9.28515625" customWidth="1"/>
    <col min="15365" max="15365" width="10.42578125" customWidth="1"/>
    <col min="15366" max="15366" width="26.42578125" customWidth="1"/>
    <col min="15367" max="15367" width="14.140625" customWidth="1"/>
    <col min="15368" max="15368" width="10.140625" customWidth="1"/>
    <col min="15369" max="15369" width="24.85546875" customWidth="1"/>
    <col min="15617" max="15617" width="17" customWidth="1"/>
    <col min="15618" max="15618" width="12.85546875" customWidth="1"/>
    <col min="15619" max="15619" width="17.140625" customWidth="1"/>
    <col min="15620" max="15620" width="9.28515625" customWidth="1"/>
    <col min="15621" max="15621" width="10.42578125" customWidth="1"/>
    <col min="15622" max="15622" width="26.42578125" customWidth="1"/>
    <col min="15623" max="15623" width="14.140625" customWidth="1"/>
    <col min="15624" max="15624" width="10.140625" customWidth="1"/>
    <col min="15625" max="15625" width="24.85546875" customWidth="1"/>
    <col min="15873" max="15873" width="17" customWidth="1"/>
    <col min="15874" max="15874" width="12.85546875" customWidth="1"/>
    <col min="15875" max="15875" width="17.140625" customWidth="1"/>
    <col min="15876" max="15876" width="9.28515625" customWidth="1"/>
    <col min="15877" max="15877" width="10.42578125" customWidth="1"/>
    <col min="15878" max="15878" width="26.42578125" customWidth="1"/>
    <col min="15879" max="15879" width="14.140625" customWidth="1"/>
    <col min="15880" max="15880" width="10.140625" customWidth="1"/>
    <col min="15881" max="15881" width="24.85546875" customWidth="1"/>
    <col min="16129" max="16129" width="17" customWidth="1"/>
    <col min="16130" max="16130" width="12.85546875" customWidth="1"/>
    <col min="16131" max="16131" width="17.140625" customWidth="1"/>
    <col min="16132" max="16132" width="9.28515625" customWidth="1"/>
    <col min="16133" max="16133" width="10.42578125" customWidth="1"/>
    <col min="16134" max="16134" width="26.42578125" customWidth="1"/>
    <col min="16135" max="16135" width="14.140625" customWidth="1"/>
    <col min="16136" max="16136" width="10.140625" customWidth="1"/>
    <col min="16137" max="16137" width="24.85546875" customWidth="1"/>
  </cols>
  <sheetData>
    <row r="1" spans="1:19" x14ac:dyDescent="0.25">
      <c r="A1" s="117" t="s">
        <v>0</v>
      </c>
      <c r="B1" s="117"/>
      <c r="C1" s="117"/>
      <c r="D1" s="117"/>
      <c r="E1" s="117"/>
      <c r="F1" s="117"/>
      <c r="G1" s="117"/>
      <c r="H1" s="117"/>
      <c r="I1" s="117"/>
    </row>
    <row r="2" spans="1:19" x14ac:dyDescent="0.25">
      <c r="A2" s="117" t="s">
        <v>1</v>
      </c>
      <c r="B2" s="117"/>
      <c r="C2" s="117"/>
      <c r="D2" s="117"/>
      <c r="E2" s="117"/>
      <c r="F2" s="117"/>
      <c r="G2" s="117"/>
      <c r="H2" s="117"/>
      <c r="I2" s="117"/>
      <c r="L2" s="1"/>
      <c r="M2" s="1"/>
      <c r="N2" s="1"/>
      <c r="O2" s="2"/>
      <c r="P2" s="2"/>
      <c r="Q2" s="2"/>
      <c r="R2" s="2"/>
      <c r="S2" s="2"/>
    </row>
    <row r="3" spans="1:19" x14ac:dyDescent="0.25">
      <c r="A3" s="118" t="s">
        <v>91</v>
      </c>
      <c r="B3" s="118"/>
      <c r="C3" s="118"/>
      <c r="D3" s="118"/>
      <c r="E3" s="118"/>
      <c r="F3" s="118"/>
      <c r="G3" s="118"/>
      <c r="H3" s="118"/>
      <c r="I3" s="118"/>
      <c r="L3" s="1"/>
      <c r="M3" s="1"/>
      <c r="N3" s="1"/>
      <c r="O3" s="2"/>
      <c r="P3" s="2"/>
      <c r="Q3" s="2"/>
      <c r="R3" s="2"/>
      <c r="S3" s="2"/>
    </row>
    <row r="4" spans="1:19" ht="16.5" thickBot="1" x14ac:dyDescent="0.3">
      <c r="A4" s="3"/>
      <c r="B4" s="3"/>
      <c r="C4" s="3"/>
      <c r="D4" s="3"/>
      <c r="E4" s="3"/>
      <c r="F4" s="3"/>
      <c r="G4" s="3"/>
      <c r="H4" s="3"/>
      <c r="K4" s="118"/>
      <c r="L4" s="118"/>
      <c r="M4" s="118"/>
      <c r="N4" s="118"/>
      <c r="O4" s="118"/>
      <c r="P4" s="118"/>
      <c r="Q4" s="118"/>
      <c r="R4" s="118"/>
      <c r="S4" s="118"/>
    </row>
    <row r="5" spans="1:19" ht="18" customHeight="1" thickBot="1" x14ac:dyDescent="0.3">
      <c r="A5" s="4" t="s">
        <v>2</v>
      </c>
      <c r="B5" s="5"/>
      <c r="C5" s="5" t="s">
        <v>75</v>
      </c>
      <c r="D5" s="5"/>
      <c r="E5" s="5"/>
      <c r="F5" s="6"/>
      <c r="G5" s="7" t="s">
        <v>3</v>
      </c>
      <c r="H5" s="8" t="s">
        <v>4</v>
      </c>
      <c r="I5" s="9"/>
    </row>
    <row r="6" spans="1:19" x14ac:dyDescent="0.25">
      <c r="A6" s="10" t="s">
        <v>5</v>
      </c>
      <c r="B6" s="11"/>
      <c r="C6" s="12">
        <v>76065001</v>
      </c>
      <c r="D6" s="11"/>
      <c r="E6" s="11"/>
      <c r="F6" s="13" t="s">
        <v>6</v>
      </c>
      <c r="G6" s="14"/>
      <c r="H6" s="15"/>
      <c r="I6" s="16"/>
    </row>
    <row r="7" spans="1:19" ht="15" customHeight="1" x14ac:dyDescent="0.25">
      <c r="A7" s="17" t="s">
        <v>7</v>
      </c>
      <c r="B7" s="18"/>
      <c r="C7" s="18">
        <v>76064532</v>
      </c>
      <c r="D7" s="18"/>
      <c r="E7" s="19"/>
      <c r="F7" s="20" t="s">
        <v>77</v>
      </c>
      <c r="G7" s="21">
        <v>7446000</v>
      </c>
      <c r="H7" s="22">
        <v>7300</v>
      </c>
      <c r="I7" s="23">
        <f>+G7</f>
        <v>7446000</v>
      </c>
      <c r="L7" s="24"/>
    </row>
    <row r="8" spans="1:19" x14ac:dyDescent="0.25">
      <c r="A8" s="119" t="s">
        <v>8</v>
      </c>
      <c r="B8" s="119"/>
      <c r="C8" s="119"/>
      <c r="D8" s="119"/>
      <c r="E8" s="119"/>
      <c r="F8" s="20" t="s">
        <v>89</v>
      </c>
      <c r="G8" s="25"/>
      <c r="H8" s="22"/>
      <c r="I8" s="23">
        <v>0</v>
      </c>
      <c r="L8" s="24"/>
    </row>
    <row r="9" spans="1:19" x14ac:dyDescent="0.25">
      <c r="A9" s="26" t="s">
        <v>9</v>
      </c>
      <c r="B9" s="27" t="s">
        <v>10</v>
      </c>
      <c r="C9" s="27" t="s">
        <v>11</v>
      </c>
      <c r="D9" s="27" t="s">
        <v>96</v>
      </c>
      <c r="E9" s="110" t="s">
        <v>79</v>
      </c>
      <c r="F9" s="20" t="s">
        <v>78</v>
      </c>
      <c r="G9" s="21">
        <v>730000</v>
      </c>
      <c r="H9" s="28">
        <v>7300</v>
      </c>
      <c r="I9" s="23">
        <f>+G9</f>
        <v>730000</v>
      </c>
      <c r="K9" s="24"/>
      <c r="L9" s="24"/>
    </row>
    <row r="10" spans="1:19" x14ac:dyDescent="0.25">
      <c r="A10" s="125" t="s">
        <v>12</v>
      </c>
      <c r="B10" s="30">
        <v>516900</v>
      </c>
      <c r="C10" s="31"/>
      <c r="D10" s="31"/>
      <c r="E10" s="32"/>
      <c r="F10" s="20" t="s">
        <v>88</v>
      </c>
      <c r="G10" s="113">
        <v>20000</v>
      </c>
      <c r="H10" s="112" t="s">
        <v>98</v>
      </c>
      <c r="I10" s="33">
        <v>180000</v>
      </c>
      <c r="J10" s="34"/>
      <c r="K10" s="35"/>
      <c r="L10" s="35"/>
    </row>
    <row r="11" spans="1:19" x14ac:dyDescent="0.25">
      <c r="A11" s="125" t="s">
        <v>13</v>
      </c>
      <c r="B11" s="32">
        <f>1206100+2520200</f>
        <v>3726300</v>
      </c>
      <c r="C11" s="32"/>
      <c r="D11" s="32"/>
      <c r="E11" s="32"/>
      <c r="F11" s="20" t="s">
        <v>76</v>
      </c>
      <c r="G11" s="22" t="s">
        <v>101</v>
      </c>
      <c r="H11" s="112"/>
      <c r="I11" s="23">
        <v>486633</v>
      </c>
      <c r="K11" s="36"/>
      <c r="M11" s="37"/>
    </row>
    <row r="12" spans="1:19" x14ac:dyDescent="0.25">
      <c r="A12" s="125" t="s">
        <v>14</v>
      </c>
      <c r="B12" s="31">
        <v>551360</v>
      </c>
      <c r="C12" s="31"/>
      <c r="D12" s="31"/>
      <c r="E12" s="32"/>
      <c r="F12" s="20" t="s">
        <v>106</v>
      </c>
      <c r="G12" s="133">
        <v>16624000</v>
      </c>
      <c r="H12" s="38" t="s">
        <v>107</v>
      </c>
      <c r="I12" s="39">
        <f>+G12</f>
        <v>16624000</v>
      </c>
      <c r="K12" s="40"/>
      <c r="L12" s="37"/>
      <c r="M12" s="37" t="s">
        <v>15</v>
      </c>
    </row>
    <row r="13" spans="1:19" x14ac:dyDescent="0.25">
      <c r="A13" s="125" t="s">
        <v>17</v>
      </c>
      <c r="B13" s="31">
        <f>88700+1033800</f>
        <v>1122500</v>
      </c>
      <c r="C13" s="31"/>
      <c r="D13" s="31"/>
      <c r="E13" s="31"/>
      <c r="F13" s="20" t="s">
        <v>82</v>
      </c>
      <c r="G13" s="21">
        <f>1336+10218+89250+74362</f>
        <v>175166</v>
      </c>
      <c r="H13" s="21"/>
      <c r="I13" s="80">
        <f>+G13</f>
        <v>175166</v>
      </c>
      <c r="K13" s="42"/>
      <c r="L13" s="37"/>
    </row>
    <row r="14" spans="1:19" x14ac:dyDescent="0.25">
      <c r="A14" s="125" t="s">
        <v>19</v>
      </c>
      <c r="B14" s="31">
        <v>696092</v>
      </c>
      <c r="C14" s="31"/>
      <c r="D14" s="31"/>
      <c r="E14" s="31"/>
      <c r="F14" s="43" t="s">
        <v>18</v>
      </c>
      <c r="G14" s="44"/>
      <c r="H14" s="44"/>
      <c r="I14" s="45"/>
      <c r="K14" s="36"/>
      <c r="L14" s="37" t="s">
        <v>16</v>
      </c>
    </row>
    <row r="15" spans="1:19" x14ac:dyDescent="0.25">
      <c r="A15" s="125" t="s">
        <v>21</v>
      </c>
      <c r="B15" s="31"/>
      <c r="C15" s="31"/>
      <c r="D15" s="31"/>
      <c r="E15" s="46"/>
      <c r="F15" s="43" t="s">
        <v>20</v>
      </c>
      <c r="G15" s="44"/>
      <c r="H15" s="44" t="s">
        <v>16</v>
      </c>
      <c r="I15" s="39">
        <f>+G15</f>
        <v>0</v>
      </c>
      <c r="K15" s="42"/>
      <c r="N15" s="37"/>
    </row>
    <row r="16" spans="1:19" x14ac:dyDescent="0.25">
      <c r="A16" s="125" t="s">
        <v>23</v>
      </c>
      <c r="B16" s="31">
        <v>216720</v>
      </c>
      <c r="C16" s="31"/>
      <c r="D16" s="31"/>
      <c r="E16" s="31"/>
      <c r="F16" s="47" t="s">
        <v>22</v>
      </c>
      <c r="G16" s="48">
        <f>56683+23200+10565</f>
        <v>90448</v>
      </c>
      <c r="H16" s="49"/>
      <c r="I16" s="39">
        <f>+G16</f>
        <v>90448</v>
      </c>
      <c r="K16" s="42">
        <f>SUM(I7:I16)</f>
        <v>25732247</v>
      </c>
      <c r="L16" s="37"/>
    </row>
    <row r="17" spans="1:14" ht="15.75" thickBot="1" x14ac:dyDescent="0.3">
      <c r="A17" s="125" t="s">
        <v>25</v>
      </c>
      <c r="B17" s="31"/>
      <c r="C17" s="31"/>
      <c r="D17" s="31"/>
      <c r="E17" s="32"/>
      <c r="F17" s="50" t="s">
        <v>24</v>
      </c>
      <c r="G17" s="51">
        <v>0</v>
      </c>
      <c r="H17" s="52"/>
      <c r="I17" s="53">
        <f>+G17</f>
        <v>0</v>
      </c>
      <c r="K17" s="42">
        <f>+I17</f>
        <v>0</v>
      </c>
      <c r="L17" s="37"/>
      <c r="M17" t="s">
        <v>16</v>
      </c>
      <c r="N17" t="s">
        <v>16</v>
      </c>
    </row>
    <row r="18" spans="1:14" ht="15.75" thickBot="1" x14ac:dyDescent="0.3">
      <c r="A18" s="125" t="s">
        <v>31</v>
      </c>
      <c r="B18" s="31">
        <v>1809150</v>
      </c>
      <c r="C18" s="31"/>
      <c r="D18" s="31"/>
      <c r="E18" s="32"/>
      <c r="F18" s="54" t="s">
        <v>26</v>
      </c>
      <c r="G18" s="55" t="s">
        <v>27</v>
      </c>
      <c r="H18" s="55" t="s">
        <v>28</v>
      </c>
      <c r="I18" s="56" t="s">
        <v>29</v>
      </c>
      <c r="J18" t="s">
        <v>30</v>
      </c>
      <c r="K18" s="42"/>
      <c r="L18" s="37"/>
    </row>
    <row r="19" spans="1:14" ht="15.75" thickBot="1" x14ac:dyDescent="0.3">
      <c r="A19" s="125" t="s">
        <v>32</v>
      </c>
      <c r="B19" s="31"/>
      <c r="C19" s="31"/>
      <c r="D19" s="31"/>
      <c r="E19" s="32"/>
      <c r="F19" s="57" t="s">
        <v>86</v>
      </c>
      <c r="G19" s="15">
        <v>49000</v>
      </c>
      <c r="H19" s="15">
        <v>49000</v>
      </c>
      <c r="I19" s="16">
        <f>SUM(G19:H19)</f>
        <v>98000</v>
      </c>
      <c r="K19" s="42"/>
      <c r="L19" s="37"/>
      <c r="M19" s="37" t="s">
        <v>16</v>
      </c>
    </row>
    <row r="20" spans="1:14" ht="15.75" thickBot="1" x14ac:dyDescent="0.3">
      <c r="A20" s="125" t="s">
        <v>33</v>
      </c>
      <c r="B20" s="31">
        <v>485886</v>
      </c>
      <c r="C20" s="31"/>
      <c r="D20" s="31"/>
      <c r="E20" s="31"/>
      <c r="F20" s="57" t="s">
        <v>90</v>
      </c>
      <c r="G20" s="58">
        <v>93200</v>
      </c>
      <c r="H20" s="58">
        <v>70000</v>
      </c>
      <c r="I20" s="16">
        <f t="shared" ref="I20:I26" si="0">SUM(G20:H20)</f>
        <v>163200</v>
      </c>
      <c r="J20" t="s">
        <v>16</v>
      </c>
      <c r="K20" s="59"/>
    </row>
    <row r="21" spans="1:14" ht="15.75" thickBot="1" x14ac:dyDescent="0.3">
      <c r="A21" s="125" t="s">
        <v>34</v>
      </c>
      <c r="B21" s="31"/>
      <c r="C21" s="31"/>
      <c r="D21" s="31"/>
      <c r="E21" s="32"/>
      <c r="F21" s="57" t="s">
        <v>83</v>
      </c>
      <c r="G21" s="21"/>
      <c r="H21" s="21"/>
      <c r="I21" s="16">
        <f t="shared" si="0"/>
        <v>0</v>
      </c>
      <c r="J21" s="60"/>
      <c r="K21" s="61"/>
      <c r="M21" s="62"/>
    </row>
    <row r="22" spans="1:14" ht="15.75" thickBot="1" x14ac:dyDescent="0.3">
      <c r="A22" s="125" t="s">
        <v>35</v>
      </c>
      <c r="B22" s="31"/>
      <c r="C22" s="31"/>
      <c r="D22" s="31"/>
      <c r="E22" s="32"/>
      <c r="F22" s="63" t="s">
        <v>69</v>
      </c>
      <c r="G22" s="21">
        <v>91000</v>
      </c>
      <c r="H22" s="21">
        <v>84000</v>
      </c>
      <c r="I22" s="16">
        <f t="shared" si="0"/>
        <v>175000</v>
      </c>
      <c r="J22" s="64"/>
      <c r="K22" s="62"/>
      <c r="M22" s="62"/>
      <c r="N22" s="37"/>
    </row>
    <row r="23" spans="1:14" ht="15.75" thickBot="1" x14ac:dyDescent="0.3">
      <c r="A23" s="125" t="s">
        <v>36</v>
      </c>
      <c r="B23" s="31"/>
      <c r="C23" s="31"/>
      <c r="D23" s="31"/>
      <c r="E23" s="32"/>
      <c r="F23" s="57" t="s">
        <v>80</v>
      </c>
      <c r="G23" s="21">
        <v>91000</v>
      </c>
      <c r="H23" s="21">
        <v>91000</v>
      </c>
      <c r="I23" s="16">
        <f t="shared" si="0"/>
        <v>182000</v>
      </c>
      <c r="J23" s="64"/>
      <c r="K23" s="62"/>
      <c r="L23" s="37"/>
    </row>
    <row r="24" spans="1:14" ht="15.75" thickBot="1" x14ac:dyDescent="0.3">
      <c r="A24" s="125" t="s">
        <v>37</v>
      </c>
      <c r="B24" s="31">
        <v>299802</v>
      </c>
      <c r="C24" s="31"/>
      <c r="D24" s="31"/>
      <c r="E24" s="32"/>
      <c r="F24" s="57" t="s">
        <v>84</v>
      </c>
      <c r="G24" s="21"/>
      <c r="H24" s="21"/>
      <c r="I24" s="16">
        <f t="shared" si="0"/>
        <v>0</v>
      </c>
      <c r="K24" s="62"/>
      <c r="L24" s="37"/>
    </row>
    <row r="25" spans="1:14" ht="15.75" thickBot="1" x14ac:dyDescent="0.3">
      <c r="A25" s="125" t="s">
        <v>39</v>
      </c>
      <c r="B25" s="31">
        <f>713322+356661</f>
        <v>1069983</v>
      </c>
      <c r="C25" s="31"/>
      <c r="D25" s="31">
        <v>280000</v>
      </c>
      <c r="E25" s="32"/>
      <c r="F25" s="57" t="s">
        <v>85</v>
      </c>
      <c r="G25" s="21">
        <v>84000</v>
      </c>
      <c r="H25" s="21">
        <v>84000</v>
      </c>
      <c r="I25" s="16">
        <f t="shared" si="0"/>
        <v>168000</v>
      </c>
      <c r="K25" s="65" t="s">
        <v>38</v>
      </c>
    </row>
    <row r="26" spans="1:14" x14ac:dyDescent="0.25">
      <c r="A26" s="125" t="s">
        <v>40</v>
      </c>
      <c r="B26" s="31">
        <v>275680</v>
      </c>
      <c r="C26" s="31"/>
      <c r="D26" s="31"/>
      <c r="E26" s="32"/>
      <c r="F26" s="66" t="s">
        <v>87</v>
      </c>
      <c r="G26" s="67">
        <v>56000</v>
      </c>
      <c r="H26" s="67">
        <v>56000</v>
      </c>
      <c r="I26" s="16">
        <f t="shared" si="0"/>
        <v>112000</v>
      </c>
      <c r="K26" s="65"/>
    </row>
    <row r="27" spans="1:14" ht="15.75" thickBot="1" x14ac:dyDescent="0.3">
      <c r="A27" s="125" t="s">
        <v>42</v>
      </c>
      <c r="B27" s="31"/>
      <c r="C27" s="31"/>
      <c r="D27" s="31"/>
      <c r="E27" s="32"/>
      <c r="F27" s="68" t="s">
        <v>41</v>
      </c>
      <c r="G27" s="69">
        <f>SUM(G19:G26)</f>
        <v>464200</v>
      </c>
      <c r="H27" s="69">
        <f>SUM(H19:H26)</f>
        <v>434000</v>
      </c>
      <c r="I27" s="70">
        <f>SUM(I19:I26)</f>
        <v>898200</v>
      </c>
      <c r="J27" s="71"/>
      <c r="K27" s="72">
        <f>+I27</f>
        <v>898200</v>
      </c>
    </row>
    <row r="28" spans="1:14" x14ac:dyDescent="0.25">
      <c r="A28" s="125" t="s">
        <v>43</v>
      </c>
      <c r="B28" s="31"/>
      <c r="C28" s="31"/>
      <c r="D28" s="31"/>
      <c r="E28" s="32"/>
      <c r="F28" s="73"/>
      <c r="G28" s="74"/>
      <c r="H28" s="58"/>
      <c r="I28" s="75"/>
      <c r="J28" s="76"/>
      <c r="M28" s="72"/>
    </row>
    <row r="29" spans="1:14" x14ac:dyDescent="0.25">
      <c r="A29" s="125" t="s">
        <v>44</v>
      </c>
      <c r="B29" s="31">
        <v>1729892</v>
      </c>
      <c r="C29" s="31"/>
      <c r="D29" s="31"/>
      <c r="E29" s="32"/>
      <c r="F29" s="47"/>
      <c r="G29" s="21"/>
      <c r="H29" s="21"/>
      <c r="I29" s="77"/>
    </row>
    <row r="30" spans="1:14" ht="16.5" customHeight="1" x14ac:dyDescent="0.25">
      <c r="A30" s="125" t="s">
        <v>46</v>
      </c>
      <c r="B30" s="31"/>
      <c r="C30" s="31"/>
      <c r="D30" s="31"/>
      <c r="E30" s="78"/>
      <c r="F30" s="47" t="s">
        <v>45</v>
      </c>
      <c r="G30" s="21"/>
      <c r="H30" s="79"/>
      <c r="I30" s="80">
        <f>SUM(G31:G33)+H32</f>
        <v>92561</v>
      </c>
      <c r="J30" s="81"/>
    </row>
    <row r="31" spans="1:14" ht="15.75" customHeight="1" x14ac:dyDescent="0.25">
      <c r="A31" s="125" t="s">
        <v>47</v>
      </c>
      <c r="B31" s="31"/>
      <c r="C31" s="31"/>
      <c r="D31" s="31"/>
      <c r="E31" s="32"/>
      <c r="F31" s="20" t="s">
        <v>100</v>
      </c>
      <c r="G31" s="21">
        <v>52061</v>
      </c>
      <c r="H31" s="21"/>
      <c r="I31" s="82">
        <v>0</v>
      </c>
      <c r="K31" s="64">
        <f>+I30</f>
        <v>92561</v>
      </c>
    </row>
    <row r="32" spans="1:14" ht="15.75" customHeight="1" x14ac:dyDescent="0.25">
      <c r="A32" s="125" t="s">
        <v>48</v>
      </c>
      <c r="B32" s="31">
        <v>1183701</v>
      </c>
      <c r="C32" s="31"/>
      <c r="D32" s="31"/>
      <c r="E32" s="32"/>
      <c r="F32" s="20" t="s">
        <v>103</v>
      </c>
      <c r="G32" s="21">
        <v>40500</v>
      </c>
      <c r="H32" s="44"/>
      <c r="I32" s="82">
        <v>0</v>
      </c>
    </row>
    <row r="33" spans="1:14" ht="14.25" customHeight="1" x14ac:dyDescent="0.25">
      <c r="A33" s="125" t="s">
        <v>50</v>
      </c>
      <c r="B33" s="31">
        <v>802918</v>
      </c>
      <c r="C33" s="31"/>
      <c r="D33" s="31">
        <v>280000</v>
      </c>
      <c r="E33" s="32"/>
      <c r="F33" s="20"/>
      <c r="G33" s="111"/>
      <c r="H33" s="41"/>
      <c r="I33" s="41">
        <v>0</v>
      </c>
      <c r="J33" s="83"/>
    </row>
    <row r="34" spans="1:14" ht="15.75" customHeight="1" x14ac:dyDescent="0.25">
      <c r="A34" s="125" t="s">
        <v>51</v>
      </c>
      <c r="B34" s="30"/>
      <c r="C34" s="31"/>
      <c r="D34" s="31"/>
      <c r="E34" s="31"/>
      <c r="F34" s="47" t="s">
        <v>49</v>
      </c>
      <c r="G34" s="44"/>
      <c r="H34" s="41"/>
      <c r="I34" s="41">
        <f>SUM(G35:G37)</f>
        <v>1692000</v>
      </c>
    </row>
    <row r="35" spans="1:14" ht="15.75" customHeight="1" x14ac:dyDescent="0.25">
      <c r="A35" s="125" t="s">
        <v>92</v>
      </c>
      <c r="B35" s="31">
        <v>275680</v>
      </c>
      <c r="C35" s="31"/>
      <c r="D35" s="31"/>
      <c r="E35" s="32"/>
      <c r="F35" s="20" t="s">
        <v>102</v>
      </c>
      <c r="G35" s="21">
        <f>400000+492000</f>
        <v>892000</v>
      </c>
      <c r="H35" s="84"/>
      <c r="I35" s="82"/>
    </row>
    <row r="36" spans="1:14" x14ac:dyDescent="0.25">
      <c r="A36" s="125" t="s">
        <v>52</v>
      </c>
      <c r="B36" s="31"/>
      <c r="C36" s="31"/>
      <c r="D36" s="31"/>
      <c r="E36" s="32"/>
      <c r="F36" s="20" t="s">
        <v>108</v>
      </c>
      <c r="G36" s="44">
        <v>800000</v>
      </c>
      <c r="H36" s="44"/>
      <c r="I36" s="82"/>
      <c r="K36" s="60">
        <f>SUM(I31:I36)</f>
        <v>1692000</v>
      </c>
    </row>
    <row r="37" spans="1:14" x14ac:dyDescent="0.25">
      <c r="A37" s="125" t="s">
        <v>53</v>
      </c>
      <c r="B37" s="31"/>
      <c r="C37" s="31"/>
      <c r="D37" s="31"/>
      <c r="E37" s="32"/>
      <c r="F37" s="20" t="s">
        <v>109</v>
      </c>
      <c r="G37" s="44"/>
      <c r="H37" s="44"/>
      <c r="I37" s="85"/>
      <c r="J37" s="86"/>
      <c r="K37" s="86"/>
      <c r="N37" t="s">
        <v>15</v>
      </c>
    </row>
    <row r="38" spans="1:14" x14ac:dyDescent="0.25">
      <c r="A38" s="125" t="s">
        <v>54</v>
      </c>
      <c r="B38" s="31"/>
      <c r="C38" s="31"/>
      <c r="D38" s="31"/>
      <c r="E38" s="32"/>
      <c r="F38" s="47" t="s">
        <v>55</v>
      </c>
      <c r="G38" s="44"/>
      <c r="H38" s="87"/>
      <c r="I38" s="80"/>
      <c r="J38" s="81"/>
      <c r="K38" s="34"/>
    </row>
    <row r="39" spans="1:14" x14ac:dyDescent="0.25">
      <c r="A39" s="129" t="s">
        <v>56</v>
      </c>
      <c r="B39" s="126"/>
      <c r="C39" s="31"/>
      <c r="D39" s="31"/>
      <c r="E39" s="32"/>
      <c r="F39" s="47"/>
      <c r="G39" s="44"/>
      <c r="H39" s="44"/>
      <c r="I39" s="80"/>
      <c r="J39" s="86"/>
      <c r="L39" s="34"/>
      <c r="M39" s="34"/>
    </row>
    <row r="40" spans="1:14" x14ac:dyDescent="0.25">
      <c r="A40" s="129" t="s">
        <v>58</v>
      </c>
      <c r="B40" s="126"/>
      <c r="C40" s="31"/>
      <c r="D40" s="31"/>
      <c r="E40" s="32"/>
      <c r="F40" s="47" t="s">
        <v>57</v>
      </c>
      <c r="G40" s="44"/>
      <c r="H40" s="88"/>
      <c r="I40" s="77">
        <f>+G40</f>
        <v>0</v>
      </c>
      <c r="J40" s="24"/>
      <c r="K40" s="86">
        <f>+I40</f>
        <v>0</v>
      </c>
      <c r="L40" s="64"/>
      <c r="M40" s="64"/>
    </row>
    <row r="41" spans="1:14" ht="15" hidden="1" customHeight="1" x14ac:dyDescent="0.25">
      <c r="A41" s="129" t="s">
        <v>81</v>
      </c>
      <c r="B41" s="127"/>
      <c r="C41" s="89"/>
      <c r="D41" s="89"/>
      <c r="E41" s="46"/>
      <c r="F41" s="90"/>
      <c r="G41" s="91"/>
      <c r="H41" s="88"/>
      <c r="I41" s="92"/>
      <c r="J41" s="93" t="s">
        <v>59</v>
      </c>
      <c r="K41" s="94"/>
      <c r="L41" s="94"/>
      <c r="M41" s="95"/>
    </row>
    <row r="42" spans="1:14" x14ac:dyDescent="0.25">
      <c r="A42" s="130" t="s">
        <v>97</v>
      </c>
      <c r="B42" s="126">
        <v>172300</v>
      </c>
      <c r="C42" s="31"/>
      <c r="D42" s="31"/>
      <c r="E42" s="32"/>
      <c r="F42" s="90" t="s">
        <v>16</v>
      </c>
      <c r="G42" s="91"/>
      <c r="H42" s="29"/>
      <c r="I42" s="96"/>
      <c r="L42" s="37" t="s">
        <v>16</v>
      </c>
    </row>
    <row r="43" spans="1:14" ht="14.25" customHeight="1" x14ac:dyDescent="0.25">
      <c r="A43" s="129" t="s">
        <v>60</v>
      </c>
      <c r="B43" s="126">
        <v>465210</v>
      </c>
      <c r="C43" s="31"/>
      <c r="D43" s="31"/>
      <c r="E43" s="32"/>
      <c r="F43" s="20" t="s">
        <v>16</v>
      </c>
      <c r="G43" s="91"/>
      <c r="H43" s="41"/>
      <c r="I43" s="41"/>
      <c r="J43" t="s">
        <v>16</v>
      </c>
    </row>
    <row r="44" spans="1:14" x14ac:dyDescent="0.25">
      <c r="A44" s="129" t="s">
        <v>61</v>
      </c>
      <c r="B44" s="126">
        <f>1771244</f>
        <v>1771244</v>
      </c>
      <c r="C44" s="31"/>
      <c r="D44" s="31"/>
      <c r="E44" s="31"/>
      <c r="F44" s="47"/>
      <c r="G44" s="97"/>
      <c r="H44" s="98"/>
      <c r="I44" s="99"/>
      <c r="K44" s="81"/>
      <c r="L44" s="42"/>
    </row>
    <row r="45" spans="1:14" x14ac:dyDescent="0.25">
      <c r="A45" s="129" t="s">
        <v>62</v>
      </c>
      <c r="B45" s="126">
        <f>792580+797749</f>
        <v>1590329</v>
      </c>
      <c r="C45" s="31">
        <v>207900</v>
      </c>
      <c r="D45" s="31"/>
      <c r="E45" s="32"/>
      <c r="F45" s="47" t="s">
        <v>64</v>
      </c>
      <c r="G45" s="100"/>
      <c r="H45" s="44"/>
      <c r="I45" s="101">
        <f>SUM(G46:G50)</f>
        <v>80000</v>
      </c>
      <c r="K45" s="64">
        <f>+I45</f>
        <v>80000</v>
      </c>
    </row>
    <row r="46" spans="1:14" x14ac:dyDescent="0.25">
      <c r="A46" s="129" t="s">
        <v>63</v>
      </c>
      <c r="B46" s="126"/>
      <c r="C46" s="31"/>
      <c r="D46" s="31"/>
      <c r="E46" s="32"/>
      <c r="F46" s="20" t="s">
        <v>104</v>
      </c>
      <c r="G46" s="91">
        <v>80000</v>
      </c>
      <c r="H46" s="44"/>
      <c r="I46" s="102"/>
      <c r="K46" s="64"/>
    </row>
    <row r="47" spans="1:14" x14ac:dyDescent="0.25">
      <c r="A47" s="129" t="s">
        <v>93</v>
      </c>
      <c r="B47" s="126">
        <v>361830</v>
      </c>
      <c r="C47" s="103"/>
      <c r="D47" s="103"/>
      <c r="E47" s="104"/>
      <c r="F47" s="20" t="s">
        <v>105</v>
      </c>
      <c r="G47" s="97"/>
      <c r="H47" s="100"/>
      <c r="I47" s="105"/>
      <c r="K47" s="64"/>
    </row>
    <row r="48" spans="1:14" x14ac:dyDescent="0.25">
      <c r="A48" s="131" t="s">
        <v>99</v>
      </c>
      <c r="B48" s="126"/>
      <c r="C48" s="31"/>
      <c r="D48" s="103"/>
      <c r="E48" s="104">
        <v>23200</v>
      </c>
      <c r="F48" s="106"/>
      <c r="G48" s="97"/>
      <c r="H48" s="100"/>
      <c r="I48" s="105"/>
      <c r="K48" s="64"/>
    </row>
    <row r="49" spans="1:14" x14ac:dyDescent="0.25">
      <c r="A49" s="132"/>
      <c r="B49" s="126"/>
      <c r="C49" s="31"/>
      <c r="D49" s="103"/>
      <c r="E49" s="104"/>
      <c r="F49" s="106" t="s">
        <v>16</v>
      </c>
      <c r="G49" s="97"/>
      <c r="H49" s="100"/>
      <c r="I49" s="105"/>
      <c r="K49" s="64"/>
    </row>
    <row r="50" spans="1:14" ht="15.75" thickBot="1" x14ac:dyDescent="0.3">
      <c r="A50" s="128" t="s">
        <v>65</v>
      </c>
      <c r="B50" s="107">
        <f>SUM(B10:B49)</f>
        <v>19123477</v>
      </c>
      <c r="C50" s="107">
        <f t="shared" ref="C50:E50" si="1">SUM(C10:C49)</f>
        <v>207900</v>
      </c>
      <c r="D50" s="107">
        <f t="shared" si="1"/>
        <v>560000</v>
      </c>
      <c r="E50" s="107">
        <f t="shared" si="1"/>
        <v>23200</v>
      </c>
      <c r="F50" s="90" t="s">
        <v>16</v>
      </c>
      <c r="G50" s="100"/>
      <c r="H50" s="108"/>
      <c r="I50" s="101"/>
      <c r="K50" s="64">
        <f>SUM(K5:K48)</f>
        <v>28495008</v>
      </c>
      <c r="M50" s="64" t="s">
        <v>16</v>
      </c>
    </row>
    <row r="51" spans="1:14" ht="15.75" thickBot="1" x14ac:dyDescent="0.3">
      <c r="A51" s="120" t="s">
        <v>111</v>
      </c>
      <c r="B51" s="121"/>
      <c r="C51" s="121"/>
      <c r="D51" s="121"/>
      <c r="E51" s="121"/>
      <c r="F51" s="122" t="s">
        <v>110</v>
      </c>
      <c r="G51" s="123"/>
      <c r="H51" s="123"/>
      <c r="I51" s="124"/>
      <c r="J51" s="60"/>
      <c r="K51" s="64"/>
      <c r="M51" t="s">
        <v>16</v>
      </c>
    </row>
    <row r="52" spans="1:14" x14ac:dyDescent="0.25">
      <c r="A52" s="81"/>
      <c r="B52" s="81"/>
      <c r="C52" s="81"/>
      <c r="D52" s="81"/>
      <c r="E52" s="116" t="s">
        <v>95</v>
      </c>
      <c r="F52" s="116"/>
      <c r="G52" s="116"/>
      <c r="H52" s="34"/>
      <c r="I52" s="76"/>
      <c r="J52" s="64"/>
      <c r="K52" s="42"/>
      <c r="L52" s="42"/>
      <c r="M52" s="64" t="s">
        <v>16</v>
      </c>
    </row>
    <row r="53" spans="1:14" x14ac:dyDescent="0.25">
      <c r="A53" s="81"/>
      <c r="B53" s="64"/>
      <c r="C53" s="64"/>
      <c r="D53" s="64"/>
      <c r="E53" s="114" t="s">
        <v>94</v>
      </c>
      <c r="F53" s="115"/>
      <c r="G53" s="115"/>
      <c r="H53" s="86"/>
      <c r="I53" s="60"/>
      <c r="J53" s="60"/>
      <c r="K53" s="42"/>
      <c r="L53" s="42"/>
      <c r="N53" t="s">
        <v>66</v>
      </c>
    </row>
    <row r="54" spans="1:14" x14ac:dyDescent="0.25">
      <c r="B54" s="42"/>
      <c r="E54" s="116" t="s">
        <v>67</v>
      </c>
      <c r="F54" s="116"/>
      <c r="G54" s="116"/>
      <c r="I54" s="76"/>
      <c r="K54" s="42"/>
      <c r="M54" t="s">
        <v>16</v>
      </c>
    </row>
    <row r="55" spans="1:14" x14ac:dyDescent="0.25">
      <c r="A55" s="35" t="s">
        <v>68</v>
      </c>
      <c r="B55" s="81"/>
      <c r="C55" s="81"/>
      <c r="D55" s="81"/>
      <c r="E55" s="109"/>
      <c r="F55" s="76"/>
      <c r="H55" s="35" t="s">
        <v>69</v>
      </c>
      <c r="L55" t="s">
        <v>70</v>
      </c>
    </row>
    <row r="56" spans="1:14" x14ac:dyDescent="0.25">
      <c r="A56" s="35" t="s">
        <v>71</v>
      </c>
      <c r="B56" s="71"/>
      <c r="C56" s="71"/>
      <c r="D56" s="71"/>
      <c r="F56" s="81" t="s">
        <v>72</v>
      </c>
      <c r="H56" s="35" t="s">
        <v>73</v>
      </c>
    </row>
    <row r="57" spans="1:14" x14ac:dyDescent="0.25">
      <c r="A57" s="24"/>
      <c r="B57" s="37"/>
      <c r="C57" s="37"/>
      <c r="D57" s="37" t="s">
        <v>16</v>
      </c>
      <c r="F57" s="59"/>
      <c r="G57" s="36"/>
    </row>
    <row r="58" spans="1:14" x14ac:dyDescent="0.25">
      <c r="A58" s="24"/>
      <c r="F58" s="64"/>
      <c r="G58" s="24"/>
      <c r="I58" t="s">
        <v>16</v>
      </c>
    </row>
    <row r="59" spans="1:14" x14ac:dyDescent="0.25">
      <c r="F59" s="64"/>
      <c r="G59" s="37"/>
      <c r="I59" t="s">
        <v>16</v>
      </c>
    </row>
    <row r="60" spans="1:14" x14ac:dyDescent="0.25">
      <c r="F60" s="64"/>
      <c r="I60" t="s">
        <v>16</v>
      </c>
    </row>
    <row r="66" spans="11:11" x14ac:dyDescent="0.25">
      <c r="K66" t="s">
        <v>74</v>
      </c>
    </row>
  </sheetData>
  <sheetProtection algorithmName="SHA-512" hashValue="Ih2V/UcxH4bfnw9kS1J+Xv3sYSekFdaBYmVSqiodj5WRZN1Z/rZZ7dkNdDl8S8aaK8UN1vhxSSrHVcLG5lmPaQ==" saltValue="ZSUyUtuQ1sTw3BD1PSTxWA==" spinCount="100000" sheet="1" objects="1" scenarios="1"/>
  <mergeCells count="10">
    <mergeCell ref="K4:S4"/>
    <mergeCell ref="A8:E8"/>
    <mergeCell ref="A51:E51"/>
    <mergeCell ref="F51:I51"/>
    <mergeCell ref="E52:G52"/>
    <mergeCell ref="E53:G53"/>
    <mergeCell ref="E54:G54"/>
    <mergeCell ref="A1:I1"/>
    <mergeCell ref="A2:I2"/>
    <mergeCell ref="A3:I3"/>
  </mergeCells>
  <pageMargins left="0.7" right="0.7" top="0.75" bottom="0.75" header="0.3" footer="0.3"/>
  <pageSetup scale="62" orientation="portrait" r:id="rId1"/>
  <colBreaks count="2" manualBreakCount="2">
    <brk id="9" max="1048575" man="1"/>
    <brk id="12" max="5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</dc:creator>
  <cp:lastModifiedBy>Cesar Vasquez Bustos</cp:lastModifiedBy>
  <cp:lastPrinted>2024-06-05T14:08:35Z</cp:lastPrinted>
  <dcterms:created xsi:type="dcterms:W3CDTF">2022-12-19T12:55:55Z</dcterms:created>
  <dcterms:modified xsi:type="dcterms:W3CDTF">2024-07-04T02:21:56Z</dcterms:modified>
</cp:coreProperties>
</file>